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<sst xmlns="http://schemas.openxmlformats.org/spreadsheetml/2006/main" count="1000" uniqueCount="253">
  <si>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</si>
  <si>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</si>
  <si>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</si>
  <si>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</si>
  <si>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</si>
  <si>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</si>
  <si>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</si>
  <si>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</si>
  <si>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</si>
  <si>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</si>
  <si>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</si>
  <si>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</si>
  <si>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</si>
  <si>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</si>
  <si>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</si>
  <si>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</si>
  <si>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</si>
  <si>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</si>
  <si>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</si>
  <si>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</si>
  <si>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</si>
  <si>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</si>
  <si>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</si>
  <si>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</si>
  <si>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</si>
  <si>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</si>
  <si>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</si>
  <si>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</si>
  <si>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</si>
  <si>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</si>
  <si>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</si>
  <si>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</si>
  <si>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</si>
  <si>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</si>
  <si>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</si>
  <si>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</si>
  <si>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</si>
  <si>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</si>
  <si>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</si>
  <si>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</si>
  <si>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</si>
  <si>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</si>
  <si>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</si>
  <si>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</si>
  <si>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</si>
  <si>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</si>
  <si>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</si>
  <si>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</si>
  <si>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</si>
  <si>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</si>
  <si>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</si>
  <si>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</si>
  <si>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</si>
  <si>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</si>
  <si>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</si>
  <si>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</si>
  <si>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</si>
  <si>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</si>
  <si>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</si>
  <si>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</si>
  <si>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</si>
  <si>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</si>
  <si>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</si>
  <si>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</si>
  <si>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</si>
  <si>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</si>
  <si>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</si>
  <si>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</si>
  <si>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</si>
  <si>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</si>
  <si>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</si>
  <si>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</si>
  <si>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</si>
  <si>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</si>
  <si>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</si>
  <si>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</si>
  <si>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</si>
  <si>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</si>
  <si>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</si>
  <si>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</si>
  <si>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</si>
  <si>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</si>
  <si>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</si>
  <si>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</si>
  <si>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</si>
  <si>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</si>
  <si>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</si>
  <si>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</si>
  <si>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</si>
  <si>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</si>
  <si>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</si>
  <si>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</si>
  <si>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</si>
  <si>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</si>
  <si>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</si>
  <si>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</si>
  <si>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</si>
  <si>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</si>
  <si>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</si>
  <si>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</si>
  <si>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</si>
  <si>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</si>
  <si>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</si>
  <si>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</si>
  <si>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</si>
  <si>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</si>
  <si>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</si>
  <si>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</si>
  <si>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</si>
  <si>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</si>
  <si>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</si>
  <si>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</si>
  <si>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</si>
  <si>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</si>
  <si>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</si>
  <si>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</si>
  <si>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</si>
  <si>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</si>
  <si>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</si>
  <si>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</si>
  <si>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</si>
  <si>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</si>
  <si>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</si>
  <si>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</si>
  <si>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</si>
  <si>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</si>
  <si>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</si>
  <si>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</si>
  <si>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</si>
  <si>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</si>
  <si>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</si>
  <si>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</si>
  <si>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</si>
  <si>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</si>
  <si>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</si>
  <si>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</si>
  <si>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</si>
  <si>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</si>
  <si>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</si>
  <si>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</si>
  <si>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</si>
  <si>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</si>
  <si>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</si>
  <si>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</si>
  <si>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</si>
  <si>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</si>
  <si>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</si>
  <si>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</si>
  <si>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</si>
  <si>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</si>
  <si>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</si>
  <si>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</si>
  <si>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Другие вопросы в области национальной экономики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</si>
  <si>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</si>
  <si>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</si>
  <si>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</si>
  <si>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</si>
  <si>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</si>
  <si>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</si>
  <si>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</si>
  <si>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</si>
  <si>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</si>
  <si>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</si>
  <si>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</si>
  <si>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</si>
  <si>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</si>
  <si>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</si>
  <si>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</si>
  <si>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</si>
  <si>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</si>
  <si>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</si>
  <si>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</si>
  <si>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</si>
  <si>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</si>
  <si>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</si>
  <si>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</si>
  <si>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</si>
  <si>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</si>
  <si>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</si>
  <si>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</si>
  <si>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</si>
  <si>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</si>
  <si>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</si>
  <si>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</si>
  <si>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</si>
  <si>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</si>
  <si>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</si>
  <si>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</si>
  <si>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</si>
  <si>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</si>
  <si>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</si>
  <si>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</si>
  <si>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</si>
  <si>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</si>
  <si>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</si>
  <si>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</si>
  <si>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</si>
  <si>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</si>
  <si>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</si>
  <si>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</si>
  <si>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</si>
  <si>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</si>
  <si>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</si>
  <si>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</si>
  <si>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</si>
  <si>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</si>
  <si>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</si>
  <si>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</si>
  <si>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</si>
  <si>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</si>
  <si>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54 0 00 00000</t>
  </si>
  <si>
    <t>54 0 01 00000</t>
  </si>
  <si>
    <t>54 0 01 S1510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</si>
  <si>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</si>
  <si>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</si>
  <si>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</si>
  <si>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контроль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</si>
  <si>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</si>
  <si>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</si>
  <si>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</si>
  <si>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</si>
  <si>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№6</t>
  </si>
  <si>
    <t>к постановлению</t>
  </si>
  <si>
    <t>назначено</t>
  </si>
  <si>
    <t>исполнено</t>
  </si>
  <si>
    <t>%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</si>
  <si>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</si>
  <si>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Основное мероприятие"Подготовка документов для исправления реестровых ошибок земельных участков"</t>
  </si>
  <si>
    <t>Мероприятие по подготовке документов для исправления реестровых ошибок в земельных участках границ</t>
  </si>
  <si>
    <t>Основное мероприятие "Проведение работ по внесению в ЕГРН границ муниципального образования"</t>
  </si>
  <si>
    <t>Внесение в ЕГРН реестр недвижимости сведений о границах административно-территориальных образований</t>
  </si>
  <si>
    <t>54 0 05 00000</t>
  </si>
  <si>
    <t>54 0 05 00156</t>
  </si>
  <si>
    <t>54 0 06 00000</t>
  </si>
  <si>
    <t>54 0 06 00157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</si>
  <si>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</si>
  <si>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</si>
  <si>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</si>
  <si>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5000000000</t>
  </si>
  <si>
    <t>50 0 12 00000</t>
  </si>
  <si>
    <t>50 0 12 00112</t>
  </si>
  <si>
    <t>50 0 09 00018</t>
  </si>
  <si>
    <t>Ремонт асфальтобетонного покрытия п.Тюльган</t>
  </si>
  <si>
    <t>Мероприятия по проведению по проведению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формат,соответствующий требованиям пространственным данным для включения в ГИСОГД Оренбургской области"</t>
  </si>
  <si>
    <t>Основное мероприятие :Разработка ,утверждение и внесение изменений в документы территориального планирования ,градостроительного зонирования и градостроительную документацию МО Тюльганский поссовет Тюльганского района Оренбургской области"</t>
  </si>
  <si>
    <t>от ..2022 года №-п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</si>
  <si>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2022 год   и на  плановый период 2023 и 2024 годов  исполнение за девять месяцев 2022года
</t>
  </si>
  <si>
    <t>Услуги по проведению государственной экспертизы по объекту :капитальный ремонт теплотрассы п. Тюльган Оренбургской области</t>
  </si>
  <si>
    <t>50 0 18 00148</t>
  </si>
  <si>
    <t>Основное мероприятие :Услуги по проведению государственной экспертизы проектной документации в части проверки достоверности сметной стоимости</t>
  </si>
  <si>
    <t>Услуги по проведению экспертизы сметной документации</t>
  </si>
  <si>
    <t>50 0 39 00000</t>
  </si>
  <si>
    <t>50 0 39 00158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</si>
</sst>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34" borderId="10" xfId="0" applyFont="1" applyFill="1" applyBorder="1" applyAlignment="1">
      <alignment vertical="top" wrapText="1"/>
    </xf>
    <xf numFmtId="0" fontId="54" fillId="34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3" fillId="32" borderId="10" xfId="0" applyNumberFormat="1" applyFont="1" applyFill="1" applyBorder="1" applyAlignment="1">
      <alignment horizontal="justify" vertical="top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3" fillId="33" borderId="10" xfId="0" applyNumberFormat="1" applyFont="1" applyFill="1" applyBorder="1" applyAlignment="1">
      <alignment horizontal="left" vertical="center"/>
    </xf>
    <xf numFmtId="0" fontId="9" fillId="32" borderId="10" xfId="0" applyNumberFormat="1" applyFont="1" applyFill="1" applyBorder="1" applyAlignment="1">
      <alignment wrapText="1"/>
    </xf>
    <xf numFmtId="0" fontId="9" fillId="32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2" fontId="8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zoomScaleSheetLayoutView="100" zoomScalePageLayoutView="0" workbookViewId="0" topLeftCell="A1">
      <selection activeCell="G12" sqref="G12"/>
    </sheetView>
  </sheetViews>
  <sheetFormatPr defaultColWidth="9.125" defaultRowHeight="12.75"/>
  <cols>
    <col min="1" max="1" width="53.875" style="1" customWidth="1"/>
    <col min="2" max="2" width="12.25390625" style="1" customWidth="1"/>
    <col min="3" max="4" width="5.125" style="1" customWidth="1"/>
    <col min="5" max="5" width="6.875" style="1" customWidth="1"/>
    <col min="6" max="6" width="10.50390625" style="3" customWidth="1"/>
    <col min="7" max="7" width="10.75390625" style="1" bestFit="1" customWidth="1"/>
    <col min="8" max="8" width="10.125" style="1" customWidth="1"/>
    <col min="9" max="16384" width="9.125" style="1" customWidth="1"/>
  </cols>
  <sheetData>
    <row r="1" spans="2:5" ht="15">
      <c r="B1" s="5" t="s">
        <v>221</v>
      </c>
      <c r="C1" s="5"/>
      <c r="D1" s="5"/>
      <c r="E1" s="6"/>
    </row>
    <row r="2" spans="2:4" ht="15">
      <c r="B2" s="4" t="s">
        <v>222</v>
      </c>
      <c r="C2" s="4"/>
      <c r="D2" s="4"/>
    </row>
    <row r="3" spans="2:4" ht="15">
      <c r="B3" s="4"/>
      <c r="C3" s="4"/>
      <c r="D3" s="4"/>
    </row>
    <row r="4" spans="2:4" ht="15">
      <c r="B4" s="2" t="s">
        <v>245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75" customHeight="1">
      <c r="A8" s="147" t="s">
        <v>246</v>
      </c>
      <c r="B8" s="147"/>
      <c r="C8" s="147"/>
      <c r="D8" s="147"/>
      <c r="E8" s="147"/>
      <c r="F8" s="147"/>
      <c r="H8" s="1" t="s">
        <v>100</v>
      </c>
    </row>
    <row r="9" spans="1:8" ht="75" customHeight="1">
      <c r="A9" s="88" t="s">
        <v>95</v>
      </c>
      <c r="B9" s="89" t="s">
        <v>96</v>
      </c>
      <c r="C9" s="89" t="s">
        <v>97</v>
      </c>
      <c r="D9" s="89" t="s">
        <v>98</v>
      </c>
      <c r="E9" s="89" t="s">
        <v>99</v>
      </c>
      <c r="F9" s="89" t="s">
        <v>223</v>
      </c>
      <c r="G9" s="90" t="s">
        <v>224</v>
      </c>
      <c r="H9" s="90" t="s">
        <v>225</v>
      </c>
    </row>
    <row r="10" spans="1:8" ht="28.5" customHeight="1">
      <c r="A10" s="38" t="s">
        <v>50</v>
      </c>
      <c r="B10" s="39"/>
      <c r="C10" s="39"/>
      <c r="D10" s="39"/>
      <c r="E10" s="39"/>
      <c r="F10" s="27">
        <f>F11+F78+F128+F175</f>
        <v>65122.920000000006</v>
      </c>
      <c r="G10" s="64">
        <f>G11+G78+G134+G175</f>
        <v>55352.15200000001</v>
      </c>
      <c r="H10" s="64">
        <f>G10*100/F10</f>
        <v>84.99642215060382</v>
      </c>
    </row>
    <row r="11" spans="1:8" ht="54.75" customHeight="1">
      <c r="A11" s="68" t="s">
        <v>107</v>
      </c>
      <c r="B11" s="9" t="s">
        <v>108</v>
      </c>
      <c r="C11" s="39"/>
      <c r="D11" s="39"/>
      <c r="E11" s="39"/>
      <c r="F11" s="27">
        <f>F12+F59+F72+F86+F119+F124+F145+F156+F181+F202+F208+F229</f>
        <v>63942.920000000006</v>
      </c>
      <c r="G11" s="64">
        <f>G12+G59+G85+G144+G202+G208+G229+G72</f>
        <v>54831.422000000006</v>
      </c>
      <c r="H11" s="64">
        <f>G11*100/F11</f>
        <v>85.75057566967538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27">
        <f>F13+F20+F44+F49+F54</f>
        <v>9051.098</v>
      </c>
      <c r="G12" s="65">
        <f>G13+G20+G44+G49+G54</f>
        <v>6991.510000000001</v>
      </c>
      <c r="H12" s="65">
        <f>G12*100/F12</f>
        <v>77.24488233361302</v>
      </c>
    </row>
    <row r="13" spans="1:8" ht="31.5" customHeight="1">
      <c r="A13" s="40" t="s">
        <v>8</v>
      </c>
      <c r="B13" s="91" t="s">
        <v>109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1069.43</v>
      </c>
      <c r="H13" s="48">
        <f>H14</f>
        <v>76.11601423487545</v>
      </c>
    </row>
    <row r="14" spans="1:8" ht="26.25">
      <c r="A14" s="16" t="s">
        <v>70</v>
      </c>
      <c r="B14" s="69" t="s">
        <v>109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1069.43</v>
      </c>
      <c r="H14" s="49">
        <f t="shared" si="0"/>
        <v>76.11601423487545</v>
      </c>
    </row>
    <row r="15" spans="1:8" ht="15">
      <c r="A15" s="47" t="s">
        <v>9</v>
      </c>
      <c r="B15" s="69" t="s">
        <v>110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1069.43</v>
      </c>
      <c r="H15" s="49">
        <f t="shared" si="0"/>
        <v>76.11601423487545</v>
      </c>
    </row>
    <row r="16" spans="1:8" ht="64.5">
      <c r="A16" s="43" t="s">
        <v>43</v>
      </c>
      <c r="B16" s="97" t="s">
        <v>110</v>
      </c>
      <c r="C16" s="57" t="s">
        <v>0</v>
      </c>
      <c r="D16" s="57" t="s">
        <v>1</v>
      </c>
      <c r="E16" s="94" t="s">
        <v>33</v>
      </c>
      <c r="F16" s="78">
        <f t="shared" si="0"/>
        <v>1405</v>
      </c>
      <c r="G16" s="78">
        <f t="shared" si="0"/>
        <v>1069.43</v>
      </c>
      <c r="H16" s="78">
        <f t="shared" si="0"/>
        <v>76.11601423487545</v>
      </c>
    </row>
    <row r="17" spans="1:8" ht="30" customHeight="1">
      <c r="A17" s="16" t="s">
        <v>44</v>
      </c>
      <c r="B17" s="69" t="s">
        <v>72</v>
      </c>
      <c r="C17" s="57" t="s">
        <v>0</v>
      </c>
      <c r="D17" s="57" t="s">
        <v>1</v>
      </c>
      <c r="E17" s="13" t="s">
        <v>34</v>
      </c>
      <c r="F17" s="30">
        <f>F18+F19</f>
        <v>1405</v>
      </c>
      <c r="G17" s="30">
        <f>G18+G19</f>
        <v>1069.43</v>
      </c>
      <c r="H17" s="30">
        <f>G17*100/F17</f>
        <v>76.11601423487545</v>
      </c>
    </row>
    <row r="18" spans="1:8" ht="15">
      <c r="A18" s="44" t="s">
        <v>101</v>
      </c>
      <c r="B18" s="69" t="s">
        <v>110</v>
      </c>
      <c r="C18" s="57" t="s">
        <v>0</v>
      </c>
      <c r="D18" s="57" t="s">
        <v>1</v>
      </c>
      <c r="E18" s="13" t="s">
        <v>24</v>
      </c>
      <c r="F18" s="30">
        <v>1079</v>
      </c>
      <c r="G18" s="30">
        <v>821.37</v>
      </c>
      <c r="H18" s="30">
        <f>G18*100/F18</f>
        <v>76.12326227988879</v>
      </c>
    </row>
    <row r="19" spans="1:8" ht="15">
      <c r="A19" s="44" t="s">
        <v>102</v>
      </c>
      <c r="B19" s="69" t="s">
        <v>110</v>
      </c>
      <c r="C19" s="57" t="s">
        <v>0</v>
      </c>
      <c r="D19" s="57" t="s">
        <v>1</v>
      </c>
      <c r="E19" s="13" t="s">
        <v>94</v>
      </c>
      <c r="F19" s="30">
        <v>326</v>
      </c>
      <c r="G19" s="30">
        <v>248.06</v>
      </c>
      <c r="H19" s="30">
        <f>G19*100/F19</f>
        <v>76.0920245398773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114">
        <f>F21+F36+F40</f>
        <v>6339.9980000000005</v>
      </c>
      <c r="G20" s="64">
        <f>G21</f>
        <v>4834.360000000001</v>
      </c>
      <c r="H20" s="64">
        <f>G20*100/F20</f>
        <v>76.25175906995554</v>
      </c>
    </row>
    <row r="21" spans="1:8" ht="25.5">
      <c r="A21" s="47" t="s">
        <v>71</v>
      </c>
      <c r="B21" s="70" t="s">
        <v>111</v>
      </c>
      <c r="C21" s="86" t="s">
        <v>0</v>
      </c>
      <c r="D21" s="86" t="s">
        <v>2</v>
      </c>
      <c r="E21" s="87"/>
      <c r="F21" s="30">
        <f>F22</f>
        <v>5944.4980000000005</v>
      </c>
      <c r="G21" s="92">
        <f>G22+G36+G40</f>
        <v>4834.360000000001</v>
      </c>
      <c r="H21" s="92">
        <f>H22</f>
        <v>74.67173847144032</v>
      </c>
    </row>
    <row r="22" spans="1:8" ht="15">
      <c r="A22" s="80" t="s">
        <v>4</v>
      </c>
      <c r="B22" s="70" t="s">
        <v>112</v>
      </c>
      <c r="C22" s="56" t="s">
        <v>0</v>
      </c>
      <c r="D22" s="56" t="s">
        <v>2</v>
      </c>
      <c r="E22" s="42"/>
      <c r="F22" s="49">
        <f>F23+F27+F32</f>
        <v>5944.4980000000005</v>
      </c>
      <c r="G22" s="61">
        <f>G23+G27+G32</f>
        <v>4438.860000000001</v>
      </c>
      <c r="H22" s="61">
        <f>G22*100/F22</f>
        <v>74.67173847144032</v>
      </c>
    </row>
    <row r="23" spans="1:8" ht="64.5">
      <c r="A23" s="43" t="s">
        <v>43</v>
      </c>
      <c r="B23" s="70" t="s">
        <v>153</v>
      </c>
      <c r="C23" s="57" t="s">
        <v>0</v>
      </c>
      <c r="D23" s="57" t="s">
        <v>2</v>
      </c>
      <c r="E23" s="13" t="s">
        <v>33</v>
      </c>
      <c r="F23" s="30">
        <f>F24</f>
        <v>4813</v>
      </c>
      <c r="G23" s="30">
        <f>G24</f>
        <v>3693.33</v>
      </c>
      <c r="H23" s="30">
        <f>H24</f>
        <v>76.73654685227508</v>
      </c>
    </row>
    <row r="24" spans="1:8" ht="26.25">
      <c r="A24" s="16" t="s">
        <v>44</v>
      </c>
      <c r="B24" s="70" t="s">
        <v>154</v>
      </c>
      <c r="C24" s="57" t="s">
        <v>0</v>
      </c>
      <c r="D24" s="57" t="s">
        <v>2</v>
      </c>
      <c r="E24" s="13" t="s">
        <v>34</v>
      </c>
      <c r="F24" s="30">
        <f>F25+F26</f>
        <v>4813</v>
      </c>
      <c r="G24" s="30">
        <f>G25+G26</f>
        <v>3693.33</v>
      </c>
      <c r="H24" s="30">
        <f>G24*100/F24</f>
        <v>76.73654685227508</v>
      </c>
    </row>
    <row r="25" spans="1:8" ht="15">
      <c r="A25" s="44" t="s">
        <v>101</v>
      </c>
      <c r="B25" s="70" t="s">
        <v>154</v>
      </c>
      <c r="C25" s="57" t="s">
        <v>0</v>
      </c>
      <c r="D25" s="57" t="s">
        <v>2</v>
      </c>
      <c r="E25" s="13" t="s">
        <v>24</v>
      </c>
      <c r="F25" s="30">
        <v>3697</v>
      </c>
      <c r="G25" s="30">
        <v>2843.49</v>
      </c>
      <c r="H25" s="30">
        <f>G25*100/F25</f>
        <v>76.9134433324317</v>
      </c>
    </row>
    <row r="26" spans="1:8" ht="15">
      <c r="A26" s="44" t="s">
        <v>102</v>
      </c>
      <c r="B26" s="70" t="s">
        <v>153</v>
      </c>
      <c r="C26" s="57" t="s">
        <v>0</v>
      </c>
      <c r="D26" s="57" t="s">
        <v>2</v>
      </c>
      <c r="E26" s="13" t="s">
        <v>94</v>
      </c>
      <c r="F26" s="30">
        <v>1116</v>
      </c>
      <c r="G26" s="30">
        <v>849.84</v>
      </c>
      <c r="H26" s="30">
        <f>G26*100/F26</f>
        <v>76.15053763440861</v>
      </c>
    </row>
    <row r="27" spans="1:8" ht="32.25" customHeight="1">
      <c r="A27" s="16" t="s">
        <v>45</v>
      </c>
      <c r="B27" s="70" t="s">
        <v>154</v>
      </c>
      <c r="C27" s="57" t="s">
        <v>0</v>
      </c>
      <c r="D27" s="57" t="s">
        <v>2</v>
      </c>
      <c r="E27" s="13" t="s">
        <v>35</v>
      </c>
      <c r="F27" s="30">
        <f>F28</f>
        <v>1072.6</v>
      </c>
      <c r="G27" s="66">
        <f>G28</f>
        <v>712.52</v>
      </c>
      <c r="H27" s="66">
        <f>H28</f>
        <v>66.42923736714526</v>
      </c>
    </row>
    <row r="28" spans="1:8" ht="26.25">
      <c r="A28" s="16" t="s">
        <v>46</v>
      </c>
      <c r="B28" s="70" t="s">
        <v>153</v>
      </c>
      <c r="C28" s="57" t="s">
        <v>0</v>
      </c>
      <c r="D28" s="57" t="s">
        <v>2</v>
      </c>
      <c r="E28" s="13" t="s">
        <v>36</v>
      </c>
      <c r="F28" s="30">
        <f>F29+F30+F31</f>
        <v>1072.6</v>
      </c>
      <c r="G28" s="66">
        <f>G29+G30+G31</f>
        <v>712.52</v>
      </c>
      <c r="H28" s="66">
        <f>G28*100/F28</f>
        <v>66.42923736714526</v>
      </c>
    </row>
    <row r="29" spans="1:8" ht="26.25">
      <c r="A29" s="16" t="s">
        <v>45</v>
      </c>
      <c r="B29" s="70" t="s">
        <v>153</v>
      </c>
      <c r="C29" s="57" t="s">
        <v>0</v>
      </c>
      <c r="D29" s="57" t="s">
        <v>2</v>
      </c>
      <c r="E29" s="13" t="s">
        <v>56</v>
      </c>
      <c r="F29" s="30">
        <v>582.6</v>
      </c>
      <c r="G29" s="30">
        <v>428.07</v>
      </c>
      <c r="H29" s="30">
        <f>G29*100/F29</f>
        <v>73.47579814624099</v>
      </c>
    </row>
    <row r="30" spans="1:8" ht="26.25">
      <c r="A30" s="16" t="s">
        <v>47</v>
      </c>
      <c r="B30" s="70" t="s">
        <v>153</v>
      </c>
      <c r="C30" s="57" t="s">
        <v>0</v>
      </c>
      <c r="D30" s="57" t="s">
        <v>2</v>
      </c>
      <c r="E30" s="13" t="s">
        <v>26</v>
      </c>
      <c r="F30" s="30">
        <v>133.1</v>
      </c>
      <c r="G30" s="66">
        <v>78.43</v>
      </c>
      <c r="H30" s="66">
        <f>G30*100/F30</f>
        <v>58.92561983471075</v>
      </c>
    </row>
    <row r="31" spans="1:8" ht="15">
      <c r="A31" s="16" t="s">
        <v>155</v>
      </c>
      <c r="B31" s="70" t="s">
        <v>154</v>
      </c>
      <c r="C31" s="57" t="s">
        <v>0</v>
      </c>
      <c r="D31" s="57" t="s">
        <v>2</v>
      </c>
      <c r="E31" s="13" t="s">
        <v>156</v>
      </c>
      <c r="F31" s="30">
        <v>356.9</v>
      </c>
      <c r="G31" s="66">
        <v>206.02</v>
      </c>
      <c r="H31" s="66">
        <f>G31*100/F31</f>
        <v>57.724852899971985</v>
      </c>
    </row>
    <row r="32" spans="1:8" ht="15">
      <c r="A32" s="16" t="s">
        <v>39</v>
      </c>
      <c r="B32" s="70" t="s">
        <v>154</v>
      </c>
      <c r="C32" s="57" t="s">
        <v>0</v>
      </c>
      <c r="D32" s="57" t="s">
        <v>2</v>
      </c>
      <c r="E32" s="13" t="s">
        <v>37</v>
      </c>
      <c r="F32" s="30">
        <f>F33</f>
        <v>58.897999999999996</v>
      </c>
      <c r="G32" s="30">
        <f>G33</f>
        <v>33.01</v>
      </c>
      <c r="H32" s="30">
        <f>H33</f>
        <v>142.82432969654138</v>
      </c>
    </row>
    <row r="33" spans="1:8" ht="15">
      <c r="A33" s="16" t="s">
        <v>48</v>
      </c>
      <c r="B33" s="70" t="s">
        <v>153</v>
      </c>
      <c r="C33" s="57" t="s">
        <v>0</v>
      </c>
      <c r="D33" s="57" t="s">
        <v>2</v>
      </c>
      <c r="E33" s="13" t="s">
        <v>38</v>
      </c>
      <c r="F33" s="30">
        <f>F34+F35</f>
        <v>58.897999999999996</v>
      </c>
      <c r="G33" s="30">
        <f>G34+G35</f>
        <v>33.01</v>
      </c>
      <c r="H33" s="30">
        <f>H34+H35</f>
        <v>142.82432969654138</v>
      </c>
    </row>
    <row r="34" spans="1:8" ht="15">
      <c r="A34" s="16" t="s">
        <v>27</v>
      </c>
      <c r="B34" s="70" t="s">
        <v>154</v>
      </c>
      <c r="C34" s="57" t="s">
        <v>0</v>
      </c>
      <c r="D34" s="57" t="s">
        <v>2</v>
      </c>
      <c r="E34" s="13" t="s">
        <v>89</v>
      </c>
      <c r="F34" s="30">
        <v>45.278</v>
      </c>
      <c r="G34" s="30">
        <v>19.39</v>
      </c>
      <c r="H34" s="30">
        <f>G34*100/F34</f>
        <v>42.82432969654137</v>
      </c>
    </row>
    <row r="35" spans="1:8" ht="15">
      <c r="A35" s="16" t="s">
        <v>64</v>
      </c>
      <c r="B35" s="70" t="s">
        <v>154</v>
      </c>
      <c r="C35" s="57" t="s">
        <v>0</v>
      </c>
      <c r="D35" s="57" t="s">
        <v>2</v>
      </c>
      <c r="E35" s="13" t="s">
        <v>65</v>
      </c>
      <c r="F35" s="30">
        <v>13.62</v>
      </c>
      <c r="G35" s="30">
        <v>13.62</v>
      </c>
      <c r="H35" s="30">
        <f>G35*100/F35</f>
        <v>100</v>
      </c>
    </row>
    <row r="36" spans="1:8" ht="69.75" customHeight="1">
      <c r="A36" s="135" t="s">
        <v>226</v>
      </c>
      <c r="B36" s="36" t="s">
        <v>113</v>
      </c>
      <c r="C36" s="55" t="s">
        <v>0</v>
      </c>
      <c r="D36" s="55" t="s">
        <v>2</v>
      </c>
      <c r="E36" s="13"/>
      <c r="F36" s="27">
        <f>F37</f>
        <v>345.5</v>
      </c>
      <c r="G36" s="27">
        <f>G37</f>
        <v>345.5</v>
      </c>
      <c r="H36" s="27">
        <f>H37</f>
        <v>100</v>
      </c>
    </row>
    <row r="37" spans="1:8" ht="64.5">
      <c r="A37" s="12" t="s">
        <v>114</v>
      </c>
      <c r="B37" s="10" t="s">
        <v>157</v>
      </c>
      <c r="C37" s="45" t="s">
        <v>0</v>
      </c>
      <c r="D37" s="45" t="s">
        <v>2</v>
      </c>
      <c r="E37" s="46"/>
      <c r="F37" s="30">
        <f aca="true" t="shared" si="1" ref="F37:H38">F38</f>
        <v>345.5</v>
      </c>
      <c r="G37" s="30">
        <f t="shared" si="1"/>
        <v>345.5</v>
      </c>
      <c r="H37" s="30">
        <f t="shared" si="1"/>
        <v>100</v>
      </c>
    </row>
    <row r="38" spans="1:8" ht="15">
      <c r="A38" s="16" t="s">
        <v>40</v>
      </c>
      <c r="B38" s="10" t="s">
        <v>157</v>
      </c>
      <c r="C38" s="57" t="s">
        <v>0</v>
      </c>
      <c r="D38" s="57" t="s">
        <v>2</v>
      </c>
      <c r="E38" s="13" t="s">
        <v>41</v>
      </c>
      <c r="F38" s="30">
        <f t="shared" si="1"/>
        <v>345.5</v>
      </c>
      <c r="G38" s="30">
        <f t="shared" si="1"/>
        <v>345.5</v>
      </c>
      <c r="H38" s="30">
        <f t="shared" si="1"/>
        <v>100</v>
      </c>
    </row>
    <row r="39" spans="1:8" ht="15">
      <c r="A39" s="44" t="s">
        <v>13</v>
      </c>
      <c r="B39" s="10" t="s">
        <v>157</v>
      </c>
      <c r="C39" s="57" t="s">
        <v>0</v>
      </c>
      <c r="D39" s="57" t="s">
        <v>2</v>
      </c>
      <c r="E39" s="13" t="s">
        <v>25</v>
      </c>
      <c r="F39" s="30">
        <v>345.5</v>
      </c>
      <c r="G39" s="30">
        <v>345.5</v>
      </c>
      <c r="H39" s="30">
        <f>G39*100/F39</f>
        <v>100</v>
      </c>
    </row>
    <row r="40" spans="1:8" ht="64.5">
      <c r="A40" s="23" t="s">
        <v>115</v>
      </c>
      <c r="B40" s="36" t="s">
        <v>117</v>
      </c>
      <c r="C40" s="55" t="s">
        <v>0</v>
      </c>
      <c r="D40" s="55" t="s">
        <v>2</v>
      </c>
      <c r="E40" s="41"/>
      <c r="F40" s="27">
        <f>F41</f>
        <v>50</v>
      </c>
      <c r="G40" s="27">
        <f>G41</f>
        <v>50</v>
      </c>
      <c r="H40" s="27">
        <f>H41</f>
        <v>100</v>
      </c>
    </row>
    <row r="41" spans="1:8" ht="25.5">
      <c r="A41" s="35" t="s">
        <v>116</v>
      </c>
      <c r="B41" s="10" t="s">
        <v>158</v>
      </c>
      <c r="C41" s="57" t="s">
        <v>0</v>
      </c>
      <c r="D41" s="57" t="s">
        <v>2</v>
      </c>
      <c r="E41" s="13"/>
      <c r="F41" s="30">
        <f aca="true" t="shared" si="2" ref="F41:H42">F42</f>
        <v>50</v>
      </c>
      <c r="G41" s="30">
        <f t="shared" si="2"/>
        <v>50</v>
      </c>
      <c r="H41" s="30">
        <f t="shared" si="2"/>
        <v>100</v>
      </c>
    </row>
    <row r="42" spans="1:8" ht="15">
      <c r="A42" s="14" t="s">
        <v>40</v>
      </c>
      <c r="B42" s="10" t="s">
        <v>158</v>
      </c>
      <c r="C42" s="57" t="s">
        <v>0</v>
      </c>
      <c r="D42" s="57" t="s">
        <v>2</v>
      </c>
      <c r="E42" s="13" t="s">
        <v>41</v>
      </c>
      <c r="F42" s="30">
        <f t="shared" si="2"/>
        <v>50</v>
      </c>
      <c r="G42" s="30">
        <f t="shared" si="2"/>
        <v>50</v>
      </c>
      <c r="H42" s="30">
        <f t="shared" si="2"/>
        <v>100</v>
      </c>
    </row>
    <row r="43" spans="1:8" ht="15">
      <c r="A43" s="35" t="s">
        <v>13</v>
      </c>
      <c r="B43" s="10" t="s">
        <v>158</v>
      </c>
      <c r="C43" s="57" t="s">
        <v>0</v>
      </c>
      <c r="D43" s="57" t="s">
        <v>2</v>
      </c>
      <c r="E43" s="13" t="s">
        <v>25</v>
      </c>
      <c r="F43" s="30">
        <v>50</v>
      </c>
      <c r="G43" s="30">
        <v>50</v>
      </c>
      <c r="H43" s="30">
        <f>G43*100/F43</f>
        <v>100</v>
      </c>
    </row>
    <row r="44" spans="1:8" ht="45" customHeight="1">
      <c r="A44" s="40" t="s">
        <v>66</v>
      </c>
      <c r="B44" s="36" t="s">
        <v>120</v>
      </c>
      <c r="C44" s="55" t="s">
        <v>0</v>
      </c>
      <c r="D44" s="55" t="s">
        <v>67</v>
      </c>
      <c r="E44" s="13"/>
      <c r="F44" s="27">
        <f>F45</f>
        <v>38.8</v>
      </c>
      <c r="G44" s="27">
        <f>G45</f>
        <v>38.8</v>
      </c>
      <c r="H44" s="27">
        <f>H45</f>
        <v>100</v>
      </c>
    </row>
    <row r="45" spans="1:8" ht="75" customHeight="1">
      <c r="A45" s="35" t="s">
        <v>118</v>
      </c>
      <c r="B45" s="10" t="s">
        <v>120</v>
      </c>
      <c r="C45" s="86" t="s">
        <v>0</v>
      </c>
      <c r="D45" s="86" t="s">
        <v>67</v>
      </c>
      <c r="E45" s="87"/>
      <c r="F45" s="30">
        <f aca="true" t="shared" si="3" ref="F45:H47">F46</f>
        <v>38.8</v>
      </c>
      <c r="G45" s="30">
        <f t="shared" si="3"/>
        <v>38.8</v>
      </c>
      <c r="H45" s="30">
        <f t="shared" si="3"/>
        <v>100</v>
      </c>
    </row>
    <row r="46" spans="1:8" ht="24.75" customHeight="1">
      <c r="A46" s="35" t="s">
        <v>119</v>
      </c>
      <c r="B46" s="10" t="s">
        <v>159</v>
      </c>
      <c r="C46" s="57" t="s">
        <v>0</v>
      </c>
      <c r="D46" s="57" t="s">
        <v>67</v>
      </c>
      <c r="E46" s="13"/>
      <c r="F46" s="30">
        <f>F47</f>
        <v>38.8</v>
      </c>
      <c r="G46" s="30">
        <f>G47</f>
        <v>38.8</v>
      </c>
      <c r="H46" s="30">
        <f>H47</f>
        <v>100</v>
      </c>
    </row>
    <row r="47" spans="1:8" ht="15">
      <c r="A47" s="44" t="s">
        <v>40</v>
      </c>
      <c r="B47" s="10" t="s">
        <v>159</v>
      </c>
      <c r="C47" s="57" t="s">
        <v>0</v>
      </c>
      <c r="D47" s="57" t="s">
        <v>67</v>
      </c>
      <c r="E47" s="13" t="s">
        <v>41</v>
      </c>
      <c r="F47" s="30">
        <f t="shared" si="3"/>
        <v>38.8</v>
      </c>
      <c r="G47" s="30">
        <f t="shared" si="3"/>
        <v>38.8</v>
      </c>
      <c r="H47" s="30">
        <f t="shared" si="3"/>
        <v>100</v>
      </c>
    </row>
    <row r="48" spans="1:8" ht="15">
      <c r="A48" s="44" t="s">
        <v>13</v>
      </c>
      <c r="B48" s="10" t="s">
        <v>159</v>
      </c>
      <c r="C48" s="57" t="s">
        <v>0</v>
      </c>
      <c r="D48" s="57" t="s">
        <v>67</v>
      </c>
      <c r="E48" s="13" t="s">
        <v>25</v>
      </c>
      <c r="F48" s="30">
        <v>38.8</v>
      </c>
      <c r="G48" s="30">
        <v>38.8</v>
      </c>
      <c r="H48" s="30">
        <f>G48*100/F48</f>
        <v>100</v>
      </c>
    </row>
    <row r="49" spans="1:8" ht="15">
      <c r="A49" s="40" t="s">
        <v>23</v>
      </c>
      <c r="B49" s="13"/>
      <c r="C49" s="55" t="s">
        <v>0</v>
      </c>
      <c r="D49" s="50" t="s">
        <v>5</v>
      </c>
      <c r="E49" s="13"/>
      <c r="F49" s="27">
        <f>F50</f>
        <v>0</v>
      </c>
      <c r="G49" s="27">
        <f>G50</f>
        <v>0</v>
      </c>
      <c r="H49" s="27">
        <f>H50</f>
        <v>0</v>
      </c>
    </row>
    <row r="50" spans="1:8" ht="15">
      <c r="A50" s="47" t="s">
        <v>121</v>
      </c>
      <c r="B50" s="70" t="s">
        <v>123</v>
      </c>
      <c r="C50" s="86" t="s">
        <v>0</v>
      </c>
      <c r="D50" s="51" t="s">
        <v>5</v>
      </c>
      <c r="E50" s="87"/>
      <c r="F50" s="30">
        <f aca="true" t="shared" si="4" ref="F50:H52">F51</f>
        <v>0</v>
      </c>
      <c r="G50" s="30">
        <f t="shared" si="4"/>
        <v>0</v>
      </c>
      <c r="H50" s="30">
        <f t="shared" si="4"/>
        <v>0</v>
      </c>
    </row>
    <row r="51" spans="1:8" ht="15">
      <c r="A51" s="47" t="s">
        <v>122</v>
      </c>
      <c r="B51" s="10" t="s">
        <v>160</v>
      </c>
      <c r="C51" s="86" t="s">
        <v>0</v>
      </c>
      <c r="D51" s="51" t="s">
        <v>5</v>
      </c>
      <c r="E51" s="42"/>
      <c r="F51" s="49">
        <f t="shared" si="4"/>
        <v>0</v>
      </c>
      <c r="G51" s="49">
        <f t="shared" si="4"/>
        <v>0</v>
      </c>
      <c r="H51" s="49">
        <f t="shared" si="4"/>
        <v>0</v>
      </c>
    </row>
    <row r="52" spans="1:8" ht="15">
      <c r="A52" s="16" t="s">
        <v>39</v>
      </c>
      <c r="B52" s="10" t="s">
        <v>160</v>
      </c>
      <c r="C52" s="57" t="s">
        <v>0</v>
      </c>
      <c r="D52" s="58" t="s">
        <v>5</v>
      </c>
      <c r="E52" s="13" t="s">
        <v>37</v>
      </c>
      <c r="F52" s="30">
        <f t="shared" si="4"/>
        <v>0</v>
      </c>
      <c r="G52" s="30">
        <f t="shared" si="4"/>
        <v>0</v>
      </c>
      <c r="H52" s="30">
        <f t="shared" si="4"/>
        <v>0</v>
      </c>
    </row>
    <row r="53" spans="1:8" ht="15">
      <c r="A53" s="44" t="s">
        <v>29</v>
      </c>
      <c r="B53" s="10" t="s">
        <v>160</v>
      </c>
      <c r="C53" s="57" t="s">
        <v>0</v>
      </c>
      <c r="D53" s="58" t="s">
        <v>5</v>
      </c>
      <c r="E53" s="13" t="s">
        <v>28</v>
      </c>
      <c r="F53" s="30">
        <v>0</v>
      </c>
      <c r="G53" s="30">
        <v>0</v>
      </c>
      <c r="H53" s="30">
        <v>0</v>
      </c>
    </row>
    <row r="54" spans="1:8" ht="15">
      <c r="A54" s="40" t="s">
        <v>57</v>
      </c>
      <c r="B54" s="13"/>
      <c r="C54" s="55" t="s">
        <v>0</v>
      </c>
      <c r="D54" s="50" t="s">
        <v>58</v>
      </c>
      <c r="E54" s="13"/>
      <c r="F54" s="27">
        <f>F55</f>
        <v>1267.3</v>
      </c>
      <c r="G54" s="27">
        <f>G55</f>
        <v>1048.92</v>
      </c>
      <c r="H54" s="27">
        <f>H55</f>
        <v>82.76808963939084</v>
      </c>
    </row>
    <row r="55" spans="1:8" ht="39">
      <c r="A55" s="47" t="s">
        <v>85</v>
      </c>
      <c r="B55" s="94" t="s">
        <v>124</v>
      </c>
      <c r="C55" s="57" t="s">
        <v>0</v>
      </c>
      <c r="D55" s="58" t="s">
        <v>58</v>
      </c>
      <c r="E55" s="94"/>
      <c r="F55" s="78">
        <f aca="true" t="shared" si="5" ref="F55:H57">F56</f>
        <v>1267.3</v>
      </c>
      <c r="G55" s="78">
        <f t="shared" si="5"/>
        <v>1048.92</v>
      </c>
      <c r="H55" s="78">
        <f t="shared" si="5"/>
        <v>82.76808963939084</v>
      </c>
    </row>
    <row r="56" spans="1:8" ht="25.5">
      <c r="A56" s="47" t="s">
        <v>59</v>
      </c>
      <c r="B56" s="13" t="s">
        <v>161</v>
      </c>
      <c r="C56" s="57" t="s">
        <v>0</v>
      </c>
      <c r="D56" s="58" t="s">
        <v>58</v>
      </c>
      <c r="E56" s="13" t="s">
        <v>51</v>
      </c>
      <c r="F56" s="30">
        <f t="shared" si="5"/>
        <v>1267.3</v>
      </c>
      <c r="G56" s="30">
        <f t="shared" si="5"/>
        <v>1048.92</v>
      </c>
      <c r="H56" s="30">
        <f t="shared" si="5"/>
        <v>82.76808963939084</v>
      </c>
    </row>
    <row r="57" spans="1:8" ht="15">
      <c r="A57" s="47" t="s">
        <v>54</v>
      </c>
      <c r="B57" s="13" t="s">
        <v>161</v>
      </c>
      <c r="C57" s="57" t="s">
        <v>0</v>
      </c>
      <c r="D57" s="58" t="s">
        <v>58</v>
      </c>
      <c r="E57" s="13" t="s">
        <v>52</v>
      </c>
      <c r="F57" s="30">
        <f t="shared" si="5"/>
        <v>1267.3</v>
      </c>
      <c r="G57" s="30">
        <f t="shared" si="5"/>
        <v>1048.92</v>
      </c>
      <c r="H57" s="30">
        <f t="shared" si="5"/>
        <v>82.76808963939084</v>
      </c>
    </row>
    <row r="58" spans="1:8" ht="39">
      <c r="A58" s="47" t="s">
        <v>60</v>
      </c>
      <c r="B58" s="13" t="s">
        <v>161</v>
      </c>
      <c r="C58" s="57" t="s">
        <v>0</v>
      </c>
      <c r="D58" s="58" t="s">
        <v>58</v>
      </c>
      <c r="E58" s="94" t="s">
        <v>53</v>
      </c>
      <c r="F58" s="78">
        <v>1267.3</v>
      </c>
      <c r="G58" s="78">
        <v>1048.92</v>
      </c>
      <c r="H58" s="78">
        <f>G58*100/F58</f>
        <v>82.76808963939084</v>
      </c>
    </row>
    <row r="59" spans="1:8" ht="15">
      <c r="A59" s="7" t="s">
        <v>15</v>
      </c>
      <c r="B59" s="39"/>
      <c r="C59" s="54" t="s">
        <v>1</v>
      </c>
      <c r="D59" s="54"/>
      <c r="E59" s="39"/>
      <c r="F59" s="27">
        <f aca="true" t="shared" si="6" ref="F59:H61">F60</f>
        <v>523.5</v>
      </c>
      <c r="G59" s="27">
        <f t="shared" si="6"/>
        <v>401.98</v>
      </c>
      <c r="H59" s="27">
        <f t="shared" si="6"/>
        <v>76.78701050620822</v>
      </c>
    </row>
    <row r="60" spans="1:8" ht="15">
      <c r="A60" s="7" t="s">
        <v>16</v>
      </c>
      <c r="B60" s="39"/>
      <c r="C60" s="54" t="s">
        <v>1</v>
      </c>
      <c r="D60" s="54" t="s">
        <v>6</v>
      </c>
      <c r="E60" s="39"/>
      <c r="F60" s="27">
        <f t="shared" si="6"/>
        <v>523.5</v>
      </c>
      <c r="G60" s="27">
        <f t="shared" si="6"/>
        <v>401.98</v>
      </c>
      <c r="H60" s="27">
        <f t="shared" si="6"/>
        <v>76.78701050620822</v>
      </c>
    </row>
    <row r="61" spans="1:8" ht="24.75" customHeight="1">
      <c r="A61" s="47" t="s">
        <v>86</v>
      </c>
      <c r="B61" s="73" t="s">
        <v>125</v>
      </c>
      <c r="C61" s="60" t="s">
        <v>1</v>
      </c>
      <c r="D61" s="60" t="s">
        <v>6</v>
      </c>
      <c r="E61" s="39"/>
      <c r="F61" s="30">
        <f t="shared" si="6"/>
        <v>523.5</v>
      </c>
      <c r="G61" s="30">
        <f t="shared" si="6"/>
        <v>401.98</v>
      </c>
      <c r="H61" s="30">
        <f t="shared" si="6"/>
        <v>76.78701050620822</v>
      </c>
    </row>
    <row r="62" spans="1:8" ht="15" customHeight="1">
      <c r="A62" s="71" t="s">
        <v>127</v>
      </c>
      <c r="B62" s="98" t="s">
        <v>126</v>
      </c>
      <c r="C62" s="59" t="s">
        <v>1</v>
      </c>
      <c r="D62" s="59" t="s">
        <v>6</v>
      </c>
      <c r="E62" s="100"/>
      <c r="F62" s="77">
        <f>F63+F67</f>
        <v>523.5</v>
      </c>
      <c r="G62" s="77">
        <f>G63+G67</f>
        <v>401.98</v>
      </c>
      <c r="H62" s="77">
        <f>G62*100/F62</f>
        <v>76.78701050620822</v>
      </c>
    </row>
    <row r="63" spans="1:8" ht="64.5" customHeight="1">
      <c r="A63" s="43" t="s">
        <v>43</v>
      </c>
      <c r="B63" s="98" t="s">
        <v>126</v>
      </c>
      <c r="C63" s="59" t="s">
        <v>1</v>
      </c>
      <c r="D63" s="59" t="s">
        <v>6</v>
      </c>
      <c r="E63" s="99" t="s">
        <v>33</v>
      </c>
      <c r="F63" s="77">
        <f>F64</f>
        <v>510.6</v>
      </c>
      <c r="G63" s="77">
        <f>G64</f>
        <v>401.98</v>
      </c>
      <c r="H63" s="77">
        <f>H64</f>
        <v>78.72698785742264</v>
      </c>
    </row>
    <row r="64" spans="1:8" ht="19.5" customHeight="1">
      <c r="A64" s="16" t="s">
        <v>42</v>
      </c>
      <c r="B64" s="73" t="s">
        <v>126</v>
      </c>
      <c r="C64" s="60" t="s">
        <v>1</v>
      </c>
      <c r="D64" s="60" t="s">
        <v>6</v>
      </c>
      <c r="E64" s="39" t="s">
        <v>34</v>
      </c>
      <c r="F64" s="30">
        <f>F65+F66</f>
        <v>510.6</v>
      </c>
      <c r="G64" s="30">
        <f>G65+G66</f>
        <v>401.98</v>
      </c>
      <c r="H64" s="30">
        <f>G64*100/F64</f>
        <v>78.72698785742264</v>
      </c>
    </row>
    <row r="65" spans="1:8" ht="19.5" customHeight="1">
      <c r="A65" s="16" t="s">
        <v>128</v>
      </c>
      <c r="B65" s="73" t="s">
        <v>126</v>
      </c>
      <c r="C65" s="60" t="s">
        <v>1</v>
      </c>
      <c r="D65" s="60" t="s">
        <v>6</v>
      </c>
      <c r="E65" s="39" t="s">
        <v>24</v>
      </c>
      <c r="F65" s="30">
        <v>392.2</v>
      </c>
      <c r="G65" s="30">
        <v>307.22</v>
      </c>
      <c r="H65" s="30">
        <f>G65*100/F65</f>
        <v>78.33248342682306</v>
      </c>
    </row>
    <row r="66" spans="1:8" ht="19.5" customHeight="1">
      <c r="A66" s="16" t="s">
        <v>102</v>
      </c>
      <c r="B66" s="73" t="s">
        <v>126</v>
      </c>
      <c r="C66" s="60" t="s">
        <v>1</v>
      </c>
      <c r="D66" s="60" t="s">
        <v>6</v>
      </c>
      <c r="E66" s="39" t="s">
        <v>94</v>
      </c>
      <c r="F66" s="30">
        <v>118.4</v>
      </c>
      <c r="G66" s="30">
        <v>94.76</v>
      </c>
      <c r="H66" s="30">
        <f>G66*100/F66</f>
        <v>80.03378378378378</v>
      </c>
    </row>
    <row r="67" spans="1:8" ht="30.75" customHeight="1">
      <c r="A67" s="16" t="s">
        <v>45</v>
      </c>
      <c r="B67" s="73" t="s">
        <v>126</v>
      </c>
      <c r="C67" s="60" t="s">
        <v>1</v>
      </c>
      <c r="D67" s="60" t="s">
        <v>6</v>
      </c>
      <c r="E67" s="39" t="s">
        <v>35</v>
      </c>
      <c r="F67" s="30">
        <f>F68</f>
        <v>12.9</v>
      </c>
      <c r="G67" s="30">
        <f>G68</f>
        <v>0</v>
      </c>
      <c r="H67" s="30">
        <f>H68</f>
        <v>0</v>
      </c>
    </row>
    <row r="68" spans="1:8" ht="32.25" customHeight="1">
      <c r="A68" s="16" t="s">
        <v>46</v>
      </c>
      <c r="B68" s="73" t="s">
        <v>126</v>
      </c>
      <c r="C68" s="60" t="s">
        <v>1</v>
      </c>
      <c r="D68" s="60" t="s">
        <v>6</v>
      </c>
      <c r="E68" s="39" t="s">
        <v>36</v>
      </c>
      <c r="F68" s="30">
        <f>F69+F70</f>
        <v>12.9</v>
      </c>
      <c r="G68" s="30">
        <f>G69+G70</f>
        <v>0</v>
      </c>
      <c r="H68" s="30">
        <f>H69+H70</f>
        <v>0</v>
      </c>
    </row>
    <row r="69" spans="1:8" ht="32.25" customHeight="1">
      <c r="A69" s="16" t="s">
        <v>45</v>
      </c>
      <c r="B69" s="73" t="s">
        <v>126</v>
      </c>
      <c r="C69" s="60" t="s">
        <v>1</v>
      </c>
      <c r="D69" s="60" t="s">
        <v>6</v>
      </c>
      <c r="E69" s="39" t="s">
        <v>56</v>
      </c>
      <c r="F69" s="30">
        <v>12.4</v>
      </c>
      <c r="G69" s="30">
        <v>0</v>
      </c>
      <c r="H69" s="30">
        <v>0</v>
      </c>
    </row>
    <row r="70" spans="1:8" ht="32.25" customHeight="1">
      <c r="A70" s="16" t="s">
        <v>47</v>
      </c>
      <c r="B70" s="73" t="s">
        <v>126</v>
      </c>
      <c r="C70" s="60" t="s">
        <v>1</v>
      </c>
      <c r="D70" s="60" t="s">
        <v>6</v>
      </c>
      <c r="E70" s="39" t="s">
        <v>26</v>
      </c>
      <c r="F70" s="30">
        <v>0.5</v>
      </c>
      <c r="G70" s="30">
        <v>0</v>
      </c>
      <c r="H70" s="30">
        <v>0</v>
      </c>
    </row>
    <row r="71" spans="1:8" ht="26.25">
      <c r="A71" s="68" t="s">
        <v>90</v>
      </c>
      <c r="B71" s="81"/>
      <c r="C71" s="54" t="s">
        <v>6</v>
      </c>
      <c r="D71" s="54"/>
      <c r="E71" s="82"/>
      <c r="F71" s="27">
        <f>F78</f>
        <v>5</v>
      </c>
      <c r="G71" s="27">
        <v>0</v>
      </c>
      <c r="H71" s="27">
        <v>0</v>
      </c>
    </row>
    <row r="72" spans="1:8" ht="25.5">
      <c r="A72" s="130" t="s">
        <v>204</v>
      </c>
      <c r="B72" s="81"/>
      <c r="C72" s="54" t="s">
        <v>6</v>
      </c>
      <c r="D72" s="54" t="s">
        <v>203</v>
      </c>
      <c r="E72" s="82"/>
      <c r="F72" s="114">
        <f aca="true" t="shared" si="7" ref="F72:H76">F73</f>
        <v>336.073</v>
      </c>
      <c r="G72" s="27">
        <f t="shared" si="7"/>
        <v>234.91</v>
      </c>
      <c r="H72" s="27">
        <f t="shared" si="7"/>
        <v>69.89850419402927</v>
      </c>
    </row>
    <row r="73" spans="1:8" ht="26.25">
      <c r="A73" s="128" t="s">
        <v>197</v>
      </c>
      <c r="B73" s="83" t="s">
        <v>206</v>
      </c>
      <c r="C73" s="60" t="s">
        <v>6</v>
      </c>
      <c r="D73" s="60" t="s">
        <v>203</v>
      </c>
      <c r="E73" s="82"/>
      <c r="F73" s="129">
        <f t="shared" si="7"/>
        <v>336.073</v>
      </c>
      <c r="G73" s="30">
        <f t="shared" si="7"/>
        <v>234.91</v>
      </c>
      <c r="H73" s="30">
        <f t="shared" si="7"/>
        <v>69.89850419402927</v>
      </c>
    </row>
    <row r="74" spans="1:8" ht="39">
      <c r="A74" s="128" t="s">
        <v>198</v>
      </c>
      <c r="B74" s="83" t="s">
        <v>206</v>
      </c>
      <c r="C74" s="60" t="s">
        <v>6</v>
      </c>
      <c r="D74" s="60" t="s">
        <v>203</v>
      </c>
      <c r="E74" s="82"/>
      <c r="F74" s="129">
        <f t="shared" si="7"/>
        <v>336.073</v>
      </c>
      <c r="G74" s="30">
        <f t="shared" si="7"/>
        <v>234.91</v>
      </c>
      <c r="H74" s="30">
        <f t="shared" si="7"/>
        <v>69.89850419402927</v>
      </c>
    </row>
    <row r="75" spans="1:8" ht="26.25">
      <c r="A75" s="128" t="s">
        <v>59</v>
      </c>
      <c r="B75" s="83" t="s">
        <v>205</v>
      </c>
      <c r="C75" s="60" t="s">
        <v>6</v>
      </c>
      <c r="D75" s="60" t="s">
        <v>203</v>
      </c>
      <c r="E75" s="39" t="s">
        <v>51</v>
      </c>
      <c r="F75" s="129">
        <f t="shared" si="7"/>
        <v>336.073</v>
      </c>
      <c r="G75" s="30">
        <f t="shared" si="7"/>
        <v>234.91</v>
      </c>
      <c r="H75" s="30">
        <f t="shared" si="7"/>
        <v>69.89850419402927</v>
      </c>
    </row>
    <row r="76" spans="1:8" ht="26.25">
      <c r="A76" s="128" t="s">
        <v>199</v>
      </c>
      <c r="B76" s="83" t="s">
        <v>205</v>
      </c>
      <c r="C76" s="60" t="s">
        <v>6</v>
      </c>
      <c r="D76" s="60" t="s">
        <v>203</v>
      </c>
      <c r="E76" s="39" t="s">
        <v>201</v>
      </c>
      <c r="F76" s="129">
        <f t="shared" si="7"/>
        <v>336.073</v>
      </c>
      <c r="G76" s="30">
        <f t="shared" si="7"/>
        <v>234.91</v>
      </c>
      <c r="H76" s="30">
        <f t="shared" si="7"/>
        <v>69.89850419402927</v>
      </c>
    </row>
    <row r="77" spans="1:8" ht="26.25">
      <c r="A77" s="128" t="s">
        <v>200</v>
      </c>
      <c r="B77" s="83" t="s">
        <v>205</v>
      </c>
      <c r="C77" s="60" t="s">
        <v>6</v>
      </c>
      <c r="D77" s="60" t="s">
        <v>203</v>
      </c>
      <c r="E77" s="39" t="s">
        <v>202</v>
      </c>
      <c r="F77" s="129">
        <v>336.073</v>
      </c>
      <c r="G77" s="30">
        <v>234.91</v>
      </c>
      <c r="H77" s="30">
        <f>G77*100/F77</f>
        <v>69.89850419402927</v>
      </c>
    </row>
    <row r="78" spans="1:8" ht="26.25">
      <c r="A78" s="68" t="s">
        <v>91</v>
      </c>
      <c r="B78" s="83"/>
      <c r="C78" s="54" t="s">
        <v>6</v>
      </c>
      <c r="D78" s="54" t="s">
        <v>92</v>
      </c>
      <c r="E78" s="82"/>
      <c r="F78" s="27">
        <f>F79</f>
        <v>5</v>
      </c>
      <c r="G78" s="27">
        <f>G79</f>
        <v>0</v>
      </c>
      <c r="H78" s="27">
        <f>H79</f>
        <v>0</v>
      </c>
    </row>
    <row r="79" spans="1:8" ht="24.75" customHeight="1">
      <c r="A79" s="16" t="s">
        <v>129</v>
      </c>
      <c r="B79" s="83" t="s">
        <v>130</v>
      </c>
      <c r="C79" s="60" t="s">
        <v>6</v>
      </c>
      <c r="D79" s="60" t="s">
        <v>92</v>
      </c>
      <c r="E79" s="39"/>
      <c r="F79" s="30">
        <f aca="true" t="shared" si="8" ref="F79:H81">F80</f>
        <v>5</v>
      </c>
      <c r="G79" s="30">
        <f t="shared" si="8"/>
        <v>0</v>
      </c>
      <c r="H79" s="30">
        <f t="shared" si="8"/>
        <v>0</v>
      </c>
    </row>
    <row r="80" spans="1:8" ht="26.25">
      <c r="A80" s="16" t="s">
        <v>131</v>
      </c>
      <c r="B80" s="83" t="s">
        <v>132</v>
      </c>
      <c r="C80" s="60" t="s">
        <v>6</v>
      </c>
      <c r="D80" s="60" t="s">
        <v>92</v>
      </c>
      <c r="E80" s="39"/>
      <c r="F80" s="30">
        <f t="shared" si="8"/>
        <v>5</v>
      </c>
      <c r="G80" s="30">
        <f t="shared" si="8"/>
        <v>0</v>
      </c>
      <c r="H80" s="30">
        <f t="shared" si="8"/>
        <v>0</v>
      </c>
    </row>
    <row r="81" spans="1:8" ht="15">
      <c r="A81" s="16" t="s">
        <v>106</v>
      </c>
      <c r="B81" s="83" t="s">
        <v>162</v>
      </c>
      <c r="C81" s="60" t="s">
        <v>6</v>
      </c>
      <c r="D81" s="60" t="s">
        <v>92</v>
      </c>
      <c r="E81" s="39"/>
      <c r="F81" s="30">
        <f t="shared" si="8"/>
        <v>5</v>
      </c>
      <c r="G81" s="30">
        <f t="shared" si="8"/>
        <v>0</v>
      </c>
      <c r="H81" s="30">
        <f t="shared" si="8"/>
        <v>0</v>
      </c>
    </row>
    <row r="82" spans="1:8" ht="26.25">
      <c r="A82" s="16" t="s">
        <v>45</v>
      </c>
      <c r="B82" s="83" t="s">
        <v>162</v>
      </c>
      <c r="C82" s="60" t="s">
        <v>6</v>
      </c>
      <c r="D82" s="60" t="s">
        <v>92</v>
      </c>
      <c r="E82" s="39" t="s">
        <v>26</v>
      </c>
      <c r="F82" s="30">
        <f>F84</f>
        <v>5</v>
      </c>
      <c r="G82" s="30">
        <f>G84</f>
        <v>0</v>
      </c>
      <c r="H82" s="30">
        <f>H84</f>
        <v>0</v>
      </c>
    </row>
    <row r="83" spans="1:8" ht="26.25">
      <c r="A83" s="16" t="s">
        <v>46</v>
      </c>
      <c r="B83" s="83" t="s">
        <v>162</v>
      </c>
      <c r="C83" s="60" t="s">
        <v>6</v>
      </c>
      <c r="D83" s="60" t="s">
        <v>92</v>
      </c>
      <c r="E83" s="39" t="s">
        <v>36</v>
      </c>
      <c r="F83" s="30">
        <f>F84</f>
        <v>5</v>
      </c>
      <c r="G83" s="30">
        <f>G84</f>
        <v>0</v>
      </c>
      <c r="H83" s="30">
        <f>H84</f>
        <v>0</v>
      </c>
    </row>
    <row r="84" spans="1:8" ht="26.25">
      <c r="A84" s="16" t="s">
        <v>47</v>
      </c>
      <c r="B84" s="84" t="s">
        <v>162</v>
      </c>
      <c r="C84" s="60" t="s">
        <v>6</v>
      </c>
      <c r="D84" s="60" t="s">
        <v>92</v>
      </c>
      <c r="E84" s="39" t="s">
        <v>26</v>
      </c>
      <c r="F84" s="30">
        <v>5</v>
      </c>
      <c r="G84" s="30">
        <v>0</v>
      </c>
      <c r="H84" s="30">
        <v>0</v>
      </c>
    </row>
    <row r="85" spans="1:8" ht="15">
      <c r="A85" s="7" t="s">
        <v>30</v>
      </c>
      <c r="B85" s="36"/>
      <c r="C85" s="50" t="s">
        <v>2</v>
      </c>
      <c r="D85" s="50"/>
      <c r="E85" s="19"/>
      <c r="F85" s="27">
        <f>F86+F118</f>
        <v>17818.987999999998</v>
      </c>
      <c r="G85" s="65">
        <f>G86+G118</f>
        <v>16471.259</v>
      </c>
      <c r="H85" s="65">
        <f>G85*100/F85</f>
        <v>92.43655700312499</v>
      </c>
    </row>
    <row r="86" spans="1:8" ht="15">
      <c r="A86" s="7" t="s">
        <v>32</v>
      </c>
      <c r="B86" s="36" t="s">
        <v>108</v>
      </c>
      <c r="C86" s="50" t="s">
        <v>2</v>
      </c>
      <c r="D86" s="50" t="s">
        <v>31</v>
      </c>
      <c r="E86" s="19"/>
      <c r="F86" s="27">
        <f>F87+F96+F101</f>
        <v>17028.987999999998</v>
      </c>
      <c r="G86" s="65">
        <f>G87+G96+G101</f>
        <v>16381.259</v>
      </c>
      <c r="H86" s="65">
        <f>G86*100/F86</f>
        <v>96.19631536530534</v>
      </c>
    </row>
    <row r="87" spans="1:8" ht="19.5" customHeight="1">
      <c r="A87" s="14" t="s">
        <v>136</v>
      </c>
      <c r="B87" s="10" t="s">
        <v>138</v>
      </c>
      <c r="C87" s="51" t="s">
        <v>2</v>
      </c>
      <c r="D87" s="51" t="s">
        <v>31</v>
      </c>
      <c r="E87" s="22"/>
      <c r="F87" s="30">
        <f>F88</f>
        <v>2615.64</v>
      </c>
      <c r="G87" s="30">
        <f>G88+G93</f>
        <v>2123.51</v>
      </c>
      <c r="H87" s="30">
        <f aca="true" t="shared" si="9" ref="F87:H89">H88</f>
        <v>75.56085699866955</v>
      </c>
    </row>
    <row r="88" spans="1:8" ht="15" customHeight="1">
      <c r="A88" s="14" t="s">
        <v>137</v>
      </c>
      <c r="B88" s="10" t="s">
        <v>163</v>
      </c>
      <c r="C88" s="51" t="s">
        <v>2</v>
      </c>
      <c r="D88" s="51" t="s">
        <v>31</v>
      </c>
      <c r="E88" s="22"/>
      <c r="F88" s="30">
        <f>F89+F93</f>
        <v>2615.64</v>
      </c>
      <c r="G88" s="30">
        <f t="shared" si="9"/>
        <v>1976.4</v>
      </c>
      <c r="H88" s="30">
        <f>G88*100/F88</f>
        <v>75.56085699866955</v>
      </c>
    </row>
    <row r="89" spans="1:8" ht="26.25">
      <c r="A89" s="14" t="s">
        <v>45</v>
      </c>
      <c r="B89" s="10" t="s">
        <v>163</v>
      </c>
      <c r="C89" s="51" t="s">
        <v>2</v>
      </c>
      <c r="D89" s="51" t="s">
        <v>31</v>
      </c>
      <c r="E89" s="22" t="s">
        <v>35</v>
      </c>
      <c r="F89" s="30">
        <f t="shared" si="9"/>
        <v>2365.64</v>
      </c>
      <c r="G89" s="30">
        <f t="shared" si="9"/>
        <v>1976.4</v>
      </c>
      <c r="H89" s="30">
        <f t="shared" si="9"/>
        <v>83.54610168918349</v>
      </c>
    </row>
    <row r="90" spans="1:8" ht="26.25">
      <c r="A90" s="14" t="s">
        <v>46</v>
      </c>
      <c r="B90" s="10" t="s">
        <v>163</v>
      </c>
      <c r="C90" s="51" t="s">
        <v>2</v>
      </c>
      <c r="D90" s="51" t="s">
        <v>31</v>
      </c>
      <c r="E90" s="22" t="s">
        <v>36</v>
      </c>
      <c r="F90" s="30">
        <f>F91+F92</f>
        <v>2365.64</v>
      </c>
      <c r="G90" s="30">
        <f>G91+G92</f>
        <v>1976.4</v>
      </c>
      <c r="H90" s="30">
        <f>G90*100/F90</f>
        <v>83.54610168918349</v>
      </c>
    </row>
    <row r="91" spans="1:8" ht="26.25">
      <c r="A91" s="14" t="s">
        <v>47</v>
      </c>
      <c r="B91" s="10" t="s">
        <v>163</v>
      </c>
      <c r="C91" s="51" t="s">
        <v>2</v>
      </c>
      <c r="D91" s="51" t="s">
        <v>31</v>
      </c>
      <c r="E91" s="22" t="s">
        <v>26</v>
      </c>
      <c r="F91" s="30">
        <v>1560.04</v>
      </c>
      <c r="G91" s="30">
        <v>1507.19</v>
      </c>
      <c r="H91" s="30">
        <f>G91*100/F91</f>
        <v>96.61226635214481</v>
      </c>
    </row>
    <row r="92" spans="1:8" ht="15">
      <c r="A92" s="14" t="s">
        <v>155</v>
      </c>
      <c r="B92" s="10" t="s">
        <v>163</v>
      </c>
      <c r="C92" s="51" t="s">
        <v>2</v>
      </c>
      <c r="D92" s="51" t="s">
        <v>31</v>
      </c>
      <c r="E92" s="22" t="s">
        <v>156</v>
      </c>
      <c r="F92" s="30">
        <v>805.6</v>
      </c>
      <c r="G92" s="30">
        <v>469.21</v>
      </c>
      <c r="H92" s="30">
        <f>G92*100/F92</f>
        <v>58.243545183714</v>
      </c>
    </row>
    <row r="93" spans="1:8" ht="39">
      <c r="A93" s="16" t="s">
        <v>55</v>
      </c>
      <c r="B93" s="105" t="s">
        <v>163</v>
      </c>
      <c r="C93" s="51" t="s">
        <v>2</v>
      </c>
      <c r="D93" s="51" t="s">
        <v>31</v>
      </c>
      <c r="E93" s="22" t="s">
        <v>51</v>
      </c>
      <c r="F93" s="30">
        <f aca="true" t="shared" si="10" ref="F93:H94">F94</f>
        <v>250</v>
      </c>
      <c r="G93" s="30">
        <f t="shared" si="10"/>
        <v>147.11</v>
      </c>
      <c r="H93" s="30">
        <f t="shared" si="10"/>
        <v>58.84400000000001</v>
      </c>
    </row>
    <row r="94" spans="1:8" ht="15">
      <c r="A94" s="17" t="s">
        <v>54</v>
      </c>
      <c r="B94" s="105" t="s">
        <v>163</v>
      </c>
      <c r="C94" s="51" t="s">
        <v>2</v>
      </c>
      <c r="D94" s="51" t="s">
        <v>31</v>
      </c>
      <c r="E94" s="22" t="s">
        <v>52</v>
      </c>
      <c r="F94" s="30">
        <f t="shared" si="10"/>
        <v>250</v>
      </c>
      <c r="G94" s="30">
        <f t="shared" si="10"/>
        <v>147.11</v>
      </c>
      <c r="H94" s="30">
        <f t="shared" si="10"/>
        <v>58.84400000000001</v>
      </c>
    </row>
    <row r="95" spans="1:8" ht="39">
      <c r="A95" s="14" t="s">
        <v>55</v>
      </c>
      <c r="B95" s="105" t="s">
        <v>163</v>
      </c>
      <c r="C95" s="51" t="s">
        <v>2</v>
      </c>
      <c r="D95" s="51" t="s">
        <v>31</v>
      </c>
      <c r="E95" s="22" t="s">
        <v>53</v>
      </c>
      <c r="F95" s="30">
        <v>250</v>
      </c>
      <c r="G95" s="30">
        <v>147.11</v>
      </c>
      <c r="H95" s="30">
        <f>G95*100/F95</f>
        <v>58.84400000000001</v>
      </c>
    </row>
    <row r="96" spans="1:8" ht="25.5">
      <c r="A96" s="72" t="s">
        <v>133</v>
      </c>
      <c r="B96" s="10" t="s">
        <v>135</v>
      </c>
      <c r="C96" s="51"/>
      <c r="D96" s="51"/>
      <c r="E96" s="22"/>
      <c r="F96" s="30">
        <f aca="true" t="shared" si="11" ref="F96:H97">F97</f>
        <v>3294.5</v>
      </c>
      <c r="G96" s="30">
        <f t="shared" si="11"/>
        <v>3263.33</v>
      </c>
      <c r="H96" s="30">
        <f t="shared" si="11"/>
        <v>99.05387767491273</v>
      </c>
    </row>
    <row r="97" spans="1:8" ht="15">
      <c r="A97" s="14" t="s">
        <v>134</v>
      </c>
      <c r="B97" s="10" t="s">
        <v>164</v>
      </c>
      <c r="C97" s="51" t="s">
        <v>2</v>
      </c>
      <c r="D97" s="51" t="s">
        <v>31</v>
      </c>
      <c r="E97" s="22"/>
      <c r="F97" s="30">
        <f t="shared" si="11"/>
        <v>3294.5</v>
      </c>
      <c r="G97" s="30">
        <f t="shared" si="11"/>
        <v>3263.33</v>
      </c>
      <c r="H97" s="30">
        <f t="shared" si="11"/>
        <v>99.05387767491273</v>
      </c>
    </row>
    <row r="98" spans="1:8" ht="39">
      <c r="A98" s="16" t="s">
        <v>55</v>
      </c>
      <c r="B98" s="10" t="s">
        <v>164</v>
      </c>
      <c r="C98" s="51" t="s">
        <v>2</v>
      </c>
      <c r="D98" s="51" t="s">
        <v>31</v>
      </c>
      <c r="E98" s="22" t="s">
        <v>51</v>
      </c>
      <c r="F98" s="30">
        <f aca="true" t="shared" si="12" ref="F98:H99">F99</f>
        <v>3294.5</v>
      </c>
      <c r="G98" s="30">
        <f t="shared" si="12"/>
        <v>3263.33</v>
      </c>
      <c r="H98" s="30">
        <f t="shared" si="12"/>
        <v>99.05387767491273</v>
      </c>
    </row>
    <row r="99" spans="1:8" ht="15">
      <c r="A99" s="17" t="s">
        <v>54</v>
      </c>
      <c r="B99" s="10" t="s">
        <v>164</v>
      </c>
      <c r="C99" s="51" t="s">
        <v>2</v>
      </c>
      <c r="D99" s="51" t="s">
        <v>31</v>
      </c>
      <c r="E99" s="22" t="s">
        <v>52</v>
      </c>
      <c r="F99" s="30">
        <f t="shared" si="12"/>
        <v>3294.5</v>
      </c>
      <c r="G99" s="30">
        <f t="shared" si="12"/>
        <v>3263.33</v>
      </c>
      <c r="H99" s="30">
        <f t="shared" si="12"/>
        <v>99.05387767491273</v>
      </c>
    </row>
    <row r="100" spans="1:8" ht="39">
      <c r="A100" s="14" t="s">
        <v>55</v>
      </c>
      <c r="B100" s="10" t="s">
        <v>164</v>
      </c>
      <c r="C100" s="51" t="s">
        <v>2</v>
      </c>
      <c r="D100" s="51" t="s">
        <v>31</v>
      </c>
      <c r="E100" s="101" t="s">
        <v>53</v>
      </c>
      <c r="F100" s="78">
        <v>3294.5</v>
      </c>
      <c r="G100" s="78">
        <v>3263.33</v>
      </c>
      <c r="H100" s="78">
        <f>G100*100/F100</f>
        <v>99.05387767491273</v>
      </c>
    </row>
    <row r="101" spans="1:8" ht="39">
      <c r="A101" s="14" t="s">
        <v>215</v>
      </c>
      <c r="B101" s="105" t="s">
        <v>213</v>
      </c>
      <c r="C101" s="51"/>
      <c r="D101" s="51"/>
      <c r="E101" s="101"/>
      <c r="F101" s="78">
        <f>F115+F102+F106+F110</f>
        <v>11118.848</v>
      </c>
      <c r="G101" s="78">
        <f>G115+G102+G106+G110</f>
        <v>10994.419</v>
      </c>
      <c r="H101" s="78">
        <f>H115</f>
        <v>98.84417816172031</v>
      </c>
    </row>
    <row r="102" spans="1:8" ht="15">
      <c r="A102" s="14" t="s">
        <v>216</v>
      </c>
      <c r="B102" s="105" t="s">
        <v>217</v>
      </c>
      <c r="C102" s="51" t="s">
        <v>2</v>
      </c>
      <c r="D102" s="51" t="s">
        <v>31</v>
      </c>
      <c r="E102" s="101"/>
      <c r="F102" s="122">
        <f aca="true" t="shared" si="13" ref="F102:H104">F103</f>
        <v>227.719</v>
      </c>
      <c r="G102" s="30">
        <f t="shared" si="13"/>
        <v>227.72</v>
      </c>
      <c r="H102" s="30">
        <f t="shared" si="13"/>
        <v>100.0004391377092</v>
      </c>
    </row>
    <row r="103" spans="1:8" ht="26.25">
      <c r="A103" s="14" t="s">
        <v>45</v>
      </c>
      <c r="B103" s="105" t="s">
        <v>217</v>
      </c>
      <c r="C103" s="51" t="s">
        <v>2</v>
      </c>
      <c r="D103" s="51" t="s">
        <v>31</v>
      </c>
      <c r="E103" s="101" t="s">
        <v>35</v>
      </c>
      <c r="F103" s="122">
        <f t="shared" si="13"/>
        <v>227.719</v>
      </c>
      <c r="G103" s="30">
        <f t="shared" si="13"/>
        <v>227.72</v>
      </c>
      <c r="H103" s="30">
        <f t="shared" si="13"/>
        <v>100.0004391377092</v>
      </c>
    </row>
    <row r="104" spans="1:8" ht="26.25">
      <c r="A104" s="14" t="s">
        <v>46</v>
      </c>
      <c r="B104" s="105" t="s">
        <v>217</v>
      </c>
      <c r="C104" s="51" t="s">
        <v>2</v>
      </c>
      <c r="D104" s="51" t="s">
        <v>31</v>
      </c>
      <c r="E104" s="101" t="s">
        <v>36</v>
      </c>
      <c r="F104" s="122">
        <f t="shared" si="13"/>
        <v>227.719</v>
      </c>
      <c r="G104" s="30">
        <f t="shared" si="13"/>
        <v>227.72</v>
      </c>
      <c r="H104" s="30">
        <f t="shared" si="13"/>
        <v>100.0004391377092</v>
      </c>
    </row>
    <row r="105" spans="1:8" ht="26.25">
      <c r="A105" s="14" t="s">
        <v>47</v>
      </c>
      <c r="B105" s="105" t="s">
        <v>217</v>
      </c>
      <c r="C105" s="51" t="s">
        <v>2</v>
      </c>
      <c r="D105" s="51" t="s">
        <v>31</v>
      </c>
      <c r="E105" s="101" t="s">
        <v>26</v>
      </c>
      <c r="F105" s="122">
        <v>227.719</v>
      </c>
      <c r="G105" s="30">
        <v>227.72</v>
      </c>
      <c r="H105" s="30">
        <f>G105*100/F105</f>
        <v>100.0004391377092</v>
      </c>
    </row>
    <row r="106" spans="1:8" ht="39">
      <c r="A106" s="14" t="s">
        <v>218</v>
      </c>
      <c r="B106" s="105" t="s">
        <v>219</v>
      </c>
      <c r="C106" s="51" t="s">
        <v>2</v>
      </c>
      <c r="D106" s="51" t="s">
        <v>31</v>
      </c>
      <c r="E106" s="101"/>
      <c r="F106" s="122">
        <f aca="true" t="shared" si="14" ref="F106:H108">F107</f>
        <v>14</v>
      </c>
      <c r="G106" s="30">
        <f t="shared" si="14"/>
        <v>14</v>
      </c>
      <c r="H106" s="30">
        <f t="shared" si="14"/>
        <v>100</v>
      </c>
    </row>
    <row r="107" spans="1:8" ht="26.25">
      <c r="A107" s="14" t="s">
        <v>45</v>
      </c>
      <c r="B107" s="105" t="s">
        <v>219</v>
      </c>
      <c r="C107" s="51" t="s">
        <v>2</v>
      </c>
      <c r="D107" s="51" t="s">
        <v>31</v>
      </c>
      <c r="E107" s="101" t="s">
        <v>35</v>
      </c>
      <c r="F107" s="122">
        <f t="shared" si="14"/>
        <v>14</v>
      </c>
      <c r="G107" s="30">
        <f t="shared" si="14"/>
        <v>14</v>
      </c>
      <c r="H107" s="30">
        <f t="shared" si="14"/>
        <v>100</v>
      </c>
    </row>
    <row r="108" spans="1:8" ht="26.25">
      <c r="A108" s="14" t="s">
        <v>46</v>
      </c>
      <c r="B108" s="105" t="s">
        <v>219</v>
      </c>
      <c r="C108" s="51" t="s">
        <v>2</v>
      </c>
      <c r="D108" s="51" t="s">
        <v>31</v>
      </c>
      <c r="E108" s="101" t="s">
        <v>36</v>
      </c>
      <c r="F108" s="122">
        <f t="shared" si="14"/>
        <v>14</v>
      </c>
      <c r="G108" s="30">
        <f t="shared" si="14"/>
        <v>14</v>
      </c>
      <c r="H108" s="30">
        <f t="shared" si="14"/>
        <v>100</v>
      </c>
    </row>
    <row r="109" spans="1:8" ht="26.25">
      <c r="A109" s="14" t="s">
        <v>47</v>
      </c>
      <c r="B109" s="105" t="s">
        <v>219</v>
      </c>
      <c r="C109" s="51" t="s">
        <v>2</v>
      </c>
      <c r="D109" s="51" t="s">
        <v>31</v>
      </c>
      <c r="E109" s="101" t="s">
        <v>26</v>
      </c>
      <c r="F109" s="122">
        <v>14</v>
      </c>
      <c r="G109" s="30">
        <v>14</v>
      </c>
      <c r="H109" s="30">
        <f>G109*100/F109</f>
        <v>100</v>
      </c>
    </row>
    <row r="110" spans="1:8" ht="15">
      <c r="A110" s="14" t="s">
        <v>220</v>
      </c>
      <c r="B110" s="105" t="s">
        <v>219</v>
      </c>
      <c r="C110" s="51" t="s">
        <v>2</v>
      </c>
      <c r="D110" s="51" t="s">
        <v>31</v>
      </c>
      <c r="E110" s="101"/>
      <c r="F110" s="122">
        <f aca="true" t="shared" si="15" ref="F110:H112">F111</f>
        <v>111.629</v>
      </c>
      <c r="G110" s="122">
        <f t="shared" si="15"/>
        <v>111.629</v>
      </c>
      <c r="H110" s="30">
        <f t="shared" si="15"/>
        <v>99.99999999999999</v>
      </c>
    </row>
    <row r="111" spans="1:8" ht="26.25">
      <c r="A111" s="14" t="s">
        <v>45</v>
      </c>
      <c r="B111" s="105" t="s">
        <v>219</v>
      </c>
      <c r="C111" s="51" t="s">
        <v>2</v>
      </c>
      <c r="D111" s="51" t="s">
        <v>31</v>
      </c>
      <c r="E111" s="101" t="s">
        <v>35</v>
      </c>
      <c r="F111" s="122">
        <f t="shared" si="15"/>
        <v>111.629</v>
      </c>
      <c r="G111" s="122">
        <f t="shared" si="15"/>
        <v>111.629</v>
      </c>
      <c r="H111" s="30">
        <f t="shared" si="15"/>
        <v>99.99999999999999</v>
      </c>
    </row>
    <row r="112" spans="1:8" ht="26.25">
      <c r="A112" s="14" t="s">
        <v>46</v>
      </c>
      <c r="B112" s="105" t="s">
        <v>219</v>
      </c>
      <c r="C112" s="51" t="s">
        <v>2</v>
      </c>
      <c r="D112" s="51" t="s">
        <v>31</v>
      </c>
      <c r="E112" s="101" t="s">
        <v>36</v>
      </c>
      <c r="F112" s="122">
        <f t="shared" si="15"/>
        <v>111.629</v>
      </c>
      <c r="G112" s="122">
        <f t="shared" si="15"/>
        <v>111.629</v>
      </c>
      <c r="H112" s="30">
        <f t="shared" si="15"/>
        <v>99.99999999999999</v>
      </c>
    </row>
    <row r="113" spans="1:8" ht="26.25">
      <c r="A113" s="14" t="s">
        <v>47</v>
      </c>
      <c r="B113" s="105" t="s">
        <v>219</v>
      </c>
      <c r="C113" s="51" t="s">
        <v>2</v>
      </c>
      <c r="D113" s="51" t="s">
        <v>31</v>
      </c>
      <c r="E113" s="101" t="s">
        <v>26</v>
      </c>
      <c r="F113" s="122">
        <v>111.629</v>
      </c>
      <c r="G113" s="122">
        <v>111.629</v>
      </c>
      <c r="H113" s="30">
        <f>G113*100/F113</f>
        <v>99.99999999999999</v>
      </c>
    </row>
    <row r="114" spans="1:8" ht="15">
      <c r="A114" s="14" t="s">
        <v>242</v>
      </c>
      <c r="B114" s="105" t="s">
        <v>214</v>
      </c>
      <c r="C114" s="51" t="s">
        <v>2</v>
      </c>
      <c r="D114" s="51" t="s">
        <v>31</v>
      </c>
      <c r="E114" s="101"/>
      <c r="F114" s="122">
        <f>F115</f>
        <v>10765.5</v>
      </c>
      <c r="G114" s="122">
        <f>G115</f>
        <v>10641.07</v>
      </c>
      <c r="H114" s="30">
        <v>0</v>
      </c>
    </row>
    <row r="115" spans="1:8" ht="26.25">
      <c r="A115" s="14" t="s">
        <v>45</v>
      </c>
      <c r="B115" s="105" t="s">
        <v>214</v>
      </c>
      <c r="C115" s="51" t="s">
        <v>2</v>
      </c>
      <c r="D115" s="51" t="s">
        <v>31</v>
      </c>
      <c r="E115" s="101" t="s">
        <v>35</v>
      </c>
      <c r="F115" s="78">
        <f aca="true" t="shared" si="16" ref="F115:H116">F116</f>
        <v>10765.5</v>
      </c>
      <c r="G115" s="78">
        <f t="shared" si="16"/>
        <v>10641.07</v>
      </c>
      <c r="H115" s="78">
        <f t="shared" si="16"/>
        <v>98.84417816172031</v>
      </c>
    </row>
    <row r="116" spans="1:8" ht="26.25">
      <c r="A116" s="14" t="s">
        <v>46</v>
      </c>
      <c r="B116" s="105" t="s">
        <v>214</v>
      </c>
      <c r="C116" s="51" t="s">
        <v>2</v>
      </c>
      <c r="D116" s="51" t="s">
        <v>31</v>
      </c>
      <c r="E116" s="101" t="s">
        <v>36</v>
      </c>
      <c r="F116" s="78">
        <f t="shared" si="16"/>
        <v>10765.5</v>
      </c>
      <c r="G116" s="78">
        <f t="shared" si="16"/>
        <v>10641.07</v>
      </c>
      <c r="H116" s="78">
        <f t="shared" si="16"/>
        <v>98.84417816172031</v>
      </c>
    </row>
    <row r="117" spans="1:8" ht="26.25">
      <c r="A117" s="14" t="s">
        <v>47</v>
      </c>
      <c r="B117" s="105" t="s">
        <v>214</v>
      </c>
      <c r="C117" s="51" t="s">
        <v>2</v>
      </c>
      <c r="D117" s="51" t="s">
        <v>31</v>
      </c>
      <c r="E117" s="101" t="s">
        <v>26</v>
      </c>
      <c r="F117" s="78">
        <v>10765.5</v>
      </c>
      <c r="G117" s="78">
        <v>10641.07</v>
      </c>
      <c r="H117" s="78">
        <f>G117*100/F117</f>
        <v>98.84417816172031</v>
      </c>
    </row>
    <row r="118" spans="1:8" ht="15">
      <c r="A118" s="102" t="s">
        <v>152</v>
      </c>
      <c r="B118" s="36" t="s">
        <v>108</v>
      </c>
      <c r="C118" s="50"/>
      <c r="D118" s="50"/>
      <c r="E118" s="103"/>
      <c r="F118" s="104">
        <f>F119+F124+F128</f>
        <v>790</v>
      </c>
      <c r="G118" s="104">
        <f>G119+G124</f>
        <v>90</v>
      </c>
      <c r="H118" s="104">
        <f>G118*100/F118</f>
        <v>11.39240506329114</v>
      </c>
    </row>
    <row r="119" spans="1:8" ht="26.25">
      <c r="A119" s="14" t="s">
        <v>140</v>
      </c>
      <c r="B119" s="85" t="s">
        <v>142</v>
      </c>
      <c r="C119" s="51" t="s">
        <v>2</v>
      </c>
      <c r="D119" s="51" t="s">
        <v>93</v>
      </c>
      <c r="E119" s="22"/>
      <c r="F119" s="30">
        <f>F121</f>
        <v>40</v>
      </c>
      <c r="G119" s="30">
        <f>G121</f>
        <v>15</v>
      </c>
      <c r="H119" s="30">
        <f>H121</f>
        <v>37.5</v>
      </c>
    </row>
    <row r="120" spans="1:8" ht="15">
      <c r="A120" s="14" t="s">
        <v>141</v>
      </c>
      <c r="B120" s="85" t="s">
        <v>165</v>
      </c>
      <c r="C120" s="51" t="s">
        <v>2</v>
      </c>
      <c r="D120" s="51" t="s">
        <v>93</v>
      </c>
      <c r="E120" s="22"/>
      <c r="F120" s="30">
        <f>F121</f>
        <v>40</v>
      </c>
      <c r="G120" s="30">
        <f>G121</f>
        <v>15</v>
      </c>
      <c r="H120" s="30">
        <f>H121</f>
        <v>37.5</v>
      </c>
    </row>
    <row r="121" spans="1:8" ht="26.25">
      <c r="A121" s="14" t="s">
        <v>45</v>
      </c>
      <c r="B121" s="85" t="s">
        <v>165</v>
      </c>
      <c r="C121" s="51" t="s">
        <v>2</v>
      </c>
      <c r="D121" s="51" t="s">
        <v>93</v>
      </c>
      <c r="E121" s="22" t="s">
        <v>35</v>
      </c>
      <c r="F121" s="30">
        <f aca="true" t="shared" si="17" ref="F121:H122">F122</f>
        <v>40</v>
      </c>
      <c r="G121" s="30">
        <f t="shared" si="17"/>
        <v>15</v>
      </c>
      <c r="H121" s="30">
        <f t="shared" si="17"/>
        <v>37.5</v>
      </c>
    </row>
    <row r="122" spans="1:8" ht="26.25">
      <c r="A122" s="14" t="s">
        <v>46</v>
      </c>
      <c r="B122" s="85" t="s">
        <v>165</v>
      </c>
      <c r="C122" s="51" t="s">
        <v>2</v>
      </c>
      <c r="D122" s="51" t="s">
        <v>93</v>
      </c>
      <c r="E122" s="22" t="s">
        <v>36</v>
      </c>
      <c r="F122" s="30">
        <f t="shared" si="17"/>
        <v>40</v>
      </c>
      <c r="G122" s="30">
        <f t="shared" si="17"/>
        <v>15</v>
      </c>
      <c r="H122" s="30">
        <f t="shared" si="17"/>
        <v>37.5</v>
      </c>
    </row>
    <row r="123" spans="1:8" ht="24.75" customHeight="1">
      <c r="A123" s="14" t="s">
        <v>47</v>
      </c>
      <c r="B123" s="85" t="s">
        <v>165</v>
      </c>
      <c r="C123" s="51" t="s">
        <v>2</v>
      </c>
      <c r="D123" s="51" t="s">
        <v>93</v>
      </c>
      <c r="E123" s="22" t="s">
        <v>26</v>
      </c>
      <c r="F123" s="30">
        <v>40</v>
      </c>
      <c r="G123" s="30">
        <v>15</v>
      </c>
      <c r="H123" s="30">
        <f>G123*100/F123</f>
        <v>37.5</v>
      </c>
    </row>
    <row r="124" spans="1:8" ht="24.75" customHeight="1">
      <c r="A124" s="109" t="s">
        <v>175</v>
      </c>
      <c r="B124" s="110" t="s">
        <v>177</v>
      </c>
      <c r="C124" s="51" t="s">
        <v>2</v>
      </c>
      <c r="D124" s="51" t="s">
        <v>93</v>
      </c>
      <c r="E124" s="111"/>
      <c r="F124" s="112">
        <f aca="true" t="shared" si="18" ref="F124:H126">F125</f>
        <v>75</v>
      </c>
      <c r="G124" s="112">
        <f t="shared" si="18"/>
        <v>75</v>
      </c>
      <c r="H124" s="112">
        <f t="shared" si="18"/>
        <v>100</v>
      </c>
    </row>
    <row r="125" spans="1:8" ht="24.75" customHeight="1">
      <c r="A125" s="109" t="s">
        <v>45</v>
      </c>
      <c r="B125" s="110" t="s">
        <v>177</v>
      </c>
      <c r="C125" s="51" t="s">
        <v>2</v>
      </c>
      <c r="D125" s="51" t="s">
        <v>93</v>
      </c>
      <c r="E125" s="111" t="s">
        <v>35</v>
      </c>
      <c r="F125" s="112">
        <f t="shared" si="18"/>
        <v>75</v>
      </c>
      <c r="G125" s="112">
        <f t="shared" si="18"/>
        <v>75</v>
      </c>
      <c r="H125" s="112">
        <f t="shared" si="18"/>
        <v>100</v>
      </c>
    </row>
    <row r="126" spans="1:8" ht="24.75" customHeight="1">
      <c r="A126" s="109" t="s">
        <v>46</v>
      </c>
      <c r="B126" s="110" t="s">
        <v>177</v>
      </c>
      <c r="C126" s="51" t="s">
        <v>2</v>
      </c>
      <c r="D126" s="51" t="s">
        <v>93</v>
      </c>
      <c r="E126" s="111" t="s">
        <v>36</v>
      </c>
      <c r="F126" s="112">
        <f t="shared" si="18"/>
        <v>75</v>
      </c>
      <c r="G126" s="112">
        <f t="shared" si="18"/>
        <v>75</v>
      </c>
      <c r="H126" s="112">
        <f t="shared" si="18"/>
        <v>100</v>
      </c>
    </row>
    <row r="127" spans="1:8" ht="24.75" customHeight="1">
      <c r="A127" s="109" t="s">
        <v>176</v>
      </c>
      <c r="B127" s="110" t="s">
        <v>177</v>
      </c>
      <c r="C127" s="51" t="s">
        <v>2</v>
      </c>
      <c r="D127" s="51" t="s">
        <v>93</v>
      </c>
      <c r="E127" s="111" t="s">
        <v>178</v>
      </c>
      <c r="F127" s="112">
        <v>75</v>
      </c>
      <c r="G127" s="112">
        <v>75</v>
      </c>
      <c r="H127" s="112">
        <f>G127*100/F127</f>
        <v>100</v>
      </c>
    </row>
    <row r="128" spans="1:8" ht="24.75" customHeight="1">
      <c r="A128" s="15" t="s">
        <v>209</v>
      </c>
      <c r="B128" s="132" t="s">
        <v>210</v>
      </c>
      <c r="C128" s="51" t="s">
        <v>2</v>
      </c>
      <c r="D128" s="51" t="s">
        <v>93</v>
      </c>
      <c r="E128" s="111"/>
      <c r="F128" s="133">
        <f>F129+F134+F139</f>
        <v>675</v>
      </c>
      <c r="G128" s="133">
        <f>G134</f>
        <v>25</v>
      </c>
      <c r="H128" s="133">
        <f>H134</f>
        <v>100</v>
      </c>
    </row>
    <row r="129" spans="1:8" ht="79.5" customHeight="1">
      <c r="A129" s="144" t="s">
        <v>244</v>
      </c>
      <c r="B129" s="85" t="s">
        <v>211</v>
      </c>
      <c r="C129" s="51" t="s">
        <v>2</v>
      </c>
      <c r="D129" s="51" t="s">
        <v>93</v>
      </c>
      <c r="E129" s="111"/>
      <c r="F129" s="112">
        <f aca="true" t="shared" si="19" ref="F128:H132">F130</f>
        <v>650</v>
      </c>
      <c r="G129" s="112">
        <f t="shared" si="19"/>
        <v>0</v>
      </c>
      <c r="H129" s="112">
        <f t="shared" si="19"/>
        <v>0</v>
      </c>
    </row>
    <row r="130" spans="1:8" ht="75" customHeight="1">
      <c r="A130" s="143" t="s">
        <v>243</v>
      </c>
      <c r="B130" s="85" t="s">
        <v>212</v>
      </c>
      <c r="C130" s="51" t="s">
        <v>2</v>
      </c>
      <c r="D130" s="51" t="s">
        <v>93</v>
      </c>
      <c r="E130" s="111"/>
      <c r="F130" s="112">
        <f t="shared" si="19"/>
        <v>650</v>
      </c>
      <c r="G130" s="112">
        <f t="shared" si="19"/>
        <v>0</v>
      </c>
      <c r="H130" s="112">
        <f t="shared" si="19"/>
        <v>0</v>
      </c>
    </row>
    <row r="131" spans="1:8" ht="24.75" customHeight="1">
      <c r="A131" s="14" t="s">
        <v>45</v>
      </c>
      <c r="B131" s="85" t="s">
        <v>212</v>
      </c>
      <c r="C131" s="51" t="s">
        <v>2</v>
      </c>
      <c r="D131" s="51" t="s">
        <v>93</v>
      </c>
      <c r="E131" s="111" t="s">
        <v>35</v>
      </c>
      <c r="F131" s="112">
        <f t="shared" si="19"/>
        <v>650</v>
      </c>
      <c r="G131" s="112">
        <f t="shared" si="19"/>
        <v>0</v>
      </c>
      <c r="H131" s="112">
        <f t="shared" si="19"/>
        <v>0</v>
      </c>
    </row>
    <row r="132" spans="1:8" ht="24.75" customHeight="1">
      <c r="A132" s="14" t="s">
        <v>46</v>
      </c>
      <c r="B132" s="85" t="s">
        <v>212</v>
      </c>
      <c r="C132" s="51" t="s">
        <v>2</v>
      </c>
      <c r="D132" s="51" t="s">
        <v>93</v>
      </c>
      <c r="E132" s="111" t="s">
        <v>36</v>
      </c>
      <c r="F132" s="112">
        <f t="shared" si="19"/>
        <v>650</v>
      </c>
      <c r="G132" s="112">
        <f t="shared" si="19"/>
        <v>0</v>
      </c>
      <c r="H132" s="112">
        <f t="shared" si="19"/>
        <v>0</v>
      </c>
    </row>
    <row r="133" spans="1:8" ht="24.75" customHeight="1">
      <c r="A133" s="14" t="s">
        <v>47</v>
      </c>
      <c r="B133" s="85" t="s">
        <v>212</v>
      </c>
      <c r="C133" s="51" t="s">
        <v>2</v>
      </c>
      <c r="D133" s="51" t="s">
        <v>93</v>
      </c>
      <c r="E133" s="111" t="s">
        <v>26</v>
      </c>
      <c r="F133" s="112">
        <v>650</v>
      </c>
      <c r="G133" s="112">
        <v>0</v>
      </c>
      <c r="H133" s="112">
        <v>0</v>
      </c>
    </row>
    <row r="134" spans="1:8" ht="24.75" customHeight="1">
      <c r="A134" s="14" t="s">
        <v>227</v>
      </c>
      <c r="B134" s="85" t="s">
        <v>231</v>
      </c>
      <c r="C134" s="51" t="s">
        <v>2</v>
      </c>
      <c r="D134" s="51" t="s">
        <v>93</v>
      </c>
      <c r="E134" s="22"/>
      <c r="F134" s="30">
        <f aca="true" t="shared" si="20" ref="F134:H137">F135</f>
        <v>25</v>
      </c>
      <c r="G134" s="30">
        <f t="shared" si="20"/>
        <v>25</v>
      </c>
      <c r="H134" s="30">
        <f t="shared" si="20"/>
        <v>100</v>
      </c>
    </row>
    <row r="135" spans="1:8" ht="24.75" customHeight="1">
      <c r="A135" s="14" t="s">
        <v>228</v>
      </c>
      <c r="B135" s="85" t="s">
        <v>232</v>
      </c>
      <c r="C135" s="51" t="s">
        <v>2</v>
      </c>
      <c r="D135" s="51" t="s">
        <v>93</v>
      </c>
      <c r="E135" s="22"/>
      <c r="F135" s="30">
        <f t="shared" si="20"/>
        <v>25</v>
      </c>
      <c r="G135" s="30">
        <f t="shared" si="20"/>
        <v>25</v>
      </c>
      <c r="H135" s="30">
        <f t="shared" si="20"/>
        <v>100</v>
      </c>
    </row>
    <row r="136" spans="1:8" ht="24.75" customHeight="1">
      <c r="A136" s="14" t="s">
        <v>45</v>
      </c>
      <c r="B136" s="85" t="s">
        <v>232</v>
      </c>
      <c r="C136" s="51" t="s">
        <v>2</v>
      </c>
      <c r="D136" s="51" t="s">
        <v>93</v>
      </c>
      <c r="E136" s="22" t="s">
        <v>35</v>
      </c>
      <c r="F136" s="30">
        <f t="shared" si="20"/>
        <v>25</v>
      </c>
      <c r="G136" s="30">
        <f t="shared" si="20"/>
        <v>25</v>
      </c>
      <c r="H136" s="30">
        <f t="shared" si="20"/>
        <v>100</v>
      </c>
    </row>
    <row r="137" spans="1:8" ht="24.75" customHeight="1">
      <c r="A137" s="14" t="s">
        <v>46</v>
      </c>
      <c r="B137" s="85" t="s">
        <v>232</v>
      </c>
      <c r="C137" s="51" t="s">
        <v>2</v>
      </c>
      <c r="D137" s="51" t="s">
        <v>93</v>
      </c>
      <c r="E137" s="22" t="s">
        <v>36</v>
      </c>
      <c r="F137" s="30">
        <f t="shared" si="20"/>
        <v>25</v>
      </c>
      <c r="G137" s="30">
        <f t="shared" si="20"/>
        <v>25</v>
      </c>
      <c r="H137" s="30">
        <f t="shared" si="20"/>
        <v>100</v>
      </c>
    </row>
    <row r="138" spans="1:8" ht="24.75" customHeight="1">
      <c r="A138" s="14" t="s">
        <v>47</v>
      </c>
      <c r="B138" s="85" t="s">
        <v>232</v>
      </c>
      <c r="C138" s="51" t="s">
        <v>2</v>
      </c>
      <c r="D138" s="51" t="s">
        <v>93</v>
      </c>
      <c r="E138" s="22" t="s">
        <v>26</v>
      </c>
      <c r="F138" s="30">
        <v>25</v>
      </c>
      <c r="G138" s="30">
        <v>25</v>
      </c>
      <c r="H138" s="30">
        <f>G138*100/F138</f>
        <v>100</v>
      </c>
    </row>
    <row r="139" spans="1:8" ht="24.75" customHeight="1">
      <c r="A139" s="14" t="s">
        <v>229</v>
      </c>
      <c r="B139" s="85" t="s">
        <v>233</v>
      </c>
      <c r="C139" s="51" t="s">
        <v>2</v>
      </c>
      <c r="D139" s="51" t="s">
        <v>93</v>
      </c>
      <c r="E139" s="22"/>
      <c r="F139" s="30">
        <f aca="true" t="shared" si="21" ref="F139:H142">F140</f>
        <v>0</v>
      </c>
      <c r="G139" s="30">
        <f t="shared" si="21"/>
        <v>0</v>
      </c>
      <c r="H139" s="30">
        <f t="shared" si="21"/>
        <v>0</v>
      </c>
    </row>
    <row r="140" spans="1:8" ht="24.75" customHeight="1">
      <c r="A140" s="14" t="s">
        <v>230</v>
      </c>
      <c r="B140" s="85" t="s">
        <v>234</v>
      </c>
      <c r="C140" s="51" t="s">
        <v>2</v>
      </c>
      <c r="D140" s="51" t="s">
        <v>93</v>
      </c>
      <c r="E140" s="22"/>
      <c r="F140" s="30">
        <f t="shared" si="21"/>
        <v>0</v>
      </c>
      <c r="G140" s="30">
        <f t="shared" si="21"/>
        <v>0</v>
      </c>
      <c r="H140" s="30">
        <f t="shared" si="21"/>
        <v>0</v>
      </c>
    </row>
    <row r="141" spans="1:8" ht="24.75" customHeight="1">
      <c r="A141" s="14" t="s">
        <v>45</v>
      </c>
      <c r="B141" s="85" t="s">
        <v>234</v>
      </c>
      <c r="C141" s="51" t="s">
        <v>2</v>
      </c>
      <c r="D141" s="51" t="s">
        <v>93</v>
      </c>
      <c r="E141" s="22" t="s">
        <v>35</v>
      </c>
      <c r="F141" s="30">
        <f t="shared" si="21"/>
        <v>0</v>
      </c>
      <c r="G141" s="30">
        <f t="shared" si="21"/>
        <v>0</v>
      </c>
      <c r="H141" s="30">
        <f t="shared" si="21"/>
        <v>0</v>
      </c>
    </row>
    <row r="142" spans="1:8" ht="24.75" customHeight="1">
      <c r="A142" s="14" t="s">
        <v>46</v>
      </c>
      <c r="B142" s="85" t="s">
        <v>234</v>
      </c>
      <c r="C142" s="51" t="s">
        <v>2</v>
      </c>
      <c r="D142" s="51" t="s">
        <v>93</v>
      </c>
      <c r="E142" s="22" t="s">
        <v>36</v>
      </c>
      <c r="F142" s="30">
        <f t="shared" si="21"/>
        <v>0</v>
      </c>
      <c r="G142" s="30">
        <f t="shared" si="21"/>
        <v>0</v>
      </c>
      <c r="H142" s="30">
        <f t="shared" si="21"/>
        <v>0</v>
      </c>
    </row>
    <row r="143" spans="1:8" ht="24.75" customHeight="1">
      <c r="A143" s="14" t="s">
        <v>47</v>
      </c>
      <c r="B143" s="85" t="s">
        <v>234</v>
      </c>
      <c r="C143" s="51" t="s">
        <v>2</v>
      </c>
      <c r="D143" s="51" t="s">
        <v>93</v>
      </c>
      <c r="E143" s="22" t="s">
        <v>26</v>
      </c>
      <c r="F143" s="30">
        <v>0</v>
      </c>
      <c r="G143" s="30">
        <v>0</v>
      </c>
      <c r="H143" s="30">
        <v>0</v>
      </c>
    </row>
    <row r="144" spans="1:8" ht="15">
      <c r="A144" s="8" t="s">
        <v>7</v>
      </c>
      <c r="B144" s="110"/>
      <c r="C144" s="50" t="s">
        <v>3</v>
      </c>
      <c r="D144" s="50"/>
      <c r="E144" s="25"/>
      <c r="F144" s="27">
        <f>F145+F156+F181</f>
        <v>23069.860999999997</v>
      </c>
      <c r="G144" s="65">
        <f>G145+G156+G181</f>
        <v>21055.313</v>
      </c>
      <c r="H144" s="65">
        <f>G144*100/F144</f>
        <v>91.26761968786894</v>
      </c>
    </row>
    <row r="145" spans="1:8" ht="15">
      <c r="A145" s="8" t="s">
        <v>61</v>
      </c>
      <c r="B145" s="93" t="s">
        <v>139</v>
      </c>
      <c r="C145" s="50" t="s">
        <v>3</v>
      </c>
      <c r="D145" s="50" t="s">
        <v>0</v>
      </c>
      <c r="E145" s="25"/>
      <c r="F145" s="27">
        <f>F146+F151</f>
        <v>346.57</v>
      </c>
      <c r="G145" s="65">
        <f>G146</f>
        <v>250.09</v>
      </c>
      <c r="H145" s="65">
        <f>H146</f>
        <v>72.1614681016822</v>
      </c>
    </row>
    <row r="146" spans="1:8" ht="15">
      <c r="A146" s="28" t="s">
        <v>73</v>
      </c>
      <c r="B146" s="29" t="s">
        <v>166</v>
      </c>
      <c r="C146" s="51" t="s">
        <v>3</v>
      </c>
      <c r="D146" s="51" t="s">
        <v>0</v>
      </c>
      <c r="E146" s="25"/>
      <c r="F146" s="30">
        <f>F148</f>
        <v>346.57</v>
      </c>
      <c r="G146" s="30">
        <f>G148</f>
        <v>250.09</v>
      </c>
      <c r="H146" s="30">
        <f>H148</f>
        <v>72.1614681016822</v>
      </c>
    </row>
    <row r="147" spans="1:8" ht="25.5">
      <c r="A147" s="26" t="s">
        <v>62</v>
      </c>
      <c r="B147" s="29" t="s">
        <v>166</v>
      </c>
      <c r="C147" s="51" t="s">
        <v>3</v>
      </c>
      <c r="D147" s="51" t="s">
        <v>0</v>
      </c>
      <c r="E147" s="25"/>
      <c r="F147" s="30">
        <f>F148</f>
        <v>346.57</v>
      </c>
      <c r="G147" s="30">
        <f>G148</f>
        <v>250.09</v>
      </c>
      <c r="H147" s="30">
        <f>H148</f>
        <v>72.1614681016822</v>
      </c>
    </row>
    <row r="148" spans="1:8" ht="29.25" customHeight="1">
      <c r="A148" s="28" t="s">
        <v>45</v>
      </c>
      <c r="B148" s="29" t="s">
        <v>166</v>
      </c>
      <c r="C148" s="51" t="s">
        <v>3</v>
      </c>
      <c r="D148" s="51" t="s">
        <v>0</v>
      </c>
      <c r="E148" s="25" t="s">
        <v>35</v>
      </c>
      <c r="F148" s="30">
        <f aca="true" t="shared" si="22" ref="F148:H149">F149</f>
        <v>346.57</v>
      </c>
      <c r="G148" s="30">
        <f t="shared" si="22"/>
        <v>250.09</v>
      </c>
      <c r="H148" s="30">
        <f t="shared" si="22"/>
        <v>72.1614681016822</v>
      </c>
    </row>
    <row r="149" spans="1:8" ht="26.25">
      <c r="A149" s="28" t="s">
        <v>46</v>
      </c>
      <c r="B149" s="29" t="s">
        <v>166</v>
      </c>
      <c r="C149" s="51" t="s">
        <v>3</v>
      </c>
      <c r="D149" s="51" t="s">
        <v>0</v>
      </c>
      <c r="E149" s="25" t="s">
        <v>36</v>
      </c>
      <c r="F149" s="30">
        <f t="shared" si="22"/>
        <v>346.57</v>
      </c>
      <c r="G149" s="30">
        <f t="shared" si="22"/>
        <v>250.09</v>
      </c>
      <c r="H149" s="30">
        <f t="shared" si="22"/>
        <v>72.1614681016822</v>
      </c>
    </row>
    <row r="150" spans="1:8" ht="26.25">
      <c r="A150" s="28" t="s">
        <v>47</v>
      </c>
      <c r="B150" s="29" t="s">
        <v>166</v>
      </c>
      <c r="C150" s="51" t="s">
        <v>3</v>
      </c>
      <c r="D150" s="51" t="s">
        <v>0</v>
      </c>
      <c r="E150" s="25" t="s">
        <v>26</v>
      </c>
      <c r="F150" s="30">
        <v>346.57</v>
      </c>
      <c r="G150" s="30">
        <v>250.09</v>
      </c>
      <c r="H150" s="30">
        <f>G150*100/F150</f>
        <v>72.1614681016822</v>
      </c>
    </row>
    <row r="151" spans="1:8" ht="39">
      <c r="A151" s="28" t="s">
        <v>207</v>
      </c>
      <c r="B151" s="131" t="s">
        <v>208</v>
      </c>
      <c r="C151" s="51" t="s">
        <v>3</v>
      </c>
      <c r="D151" s="51" t="s">
        <v>0</v>
      </c>
      <c r="E151" s="25"/>
      <c r="F151" s="30">
        <f aca="true" t="shared" si="23" ref="F151:H153">F152</f>
        <v>0</v>
      </c>
      <c r="G151" s="30">
        <f t="shared" si="23"/>
        <v>0</v>
      </c>
      <c r="H151" s="30">
        <f t="shared" si="23"/>
        <v>0</v>
      </c>
    </row>
    <row r="152" spans="1:8" ht="26.25">
      <c r="A152" s="28" t="s">
        <v>45</v>
      </c>
      <c r="B152" s="131" t="s">
        <v>208</v>
      </c>
      <c r="C152" s="51" t="s">
        <v>3</v>
      </c>
      <c r="D152" s="51" t="s">
        <v>0</v>
      </c>
      <c r="E152" s="25" t="s">
        <v>35</v>
      </c>
      <c r="F152" s="30">
        <f t="shared" si="23"/>
        <v>0</v>
      </c>
      <c r="G152" s="30">
        <f t="shared" si="23"/>
        <v>0</v>
      </c>
      <c r="H152" s="30">
        <f t="shared" si="23"/>
        <v>0</v>
      </c>
    </row>
    <row r="153" spans="1:8" ht="26.25">
      <c r="A153" s="28" t="s">
        <v>46</v>
      </c>
      <c r="B153" s="131" t="s">
        <v>208</v>
      </c>
      <c r="C153" s="51" t="s">
        <v>3</v>
      </c>
      <c r="D153" s="51" t="s">
        <v>0</v>
      </c>
      <c r="E153" s="25" t="s">
        <v>36</v>
      </c>
      <c r="F153" s="30">
        <f>F154+F155</f>
        <v>0</v>
      </c>
      <c r="G153" s="30">
        <f t="shared" si="23"/>
        <v>0</v>
      </c>
      <c r="H153" s="30">
        <f t="shared" si="23"/>
        <v>0</v>
      </c>
    </row>
    <row r="154" spans="1:8" ht="26.25">
      <c r="A154" s="28" t="s">
        <v>47</v>
      </c>
      <c r="B154" s="131" t="s">
        <v>208</v>
      </c>
      <c r="C154" s="51" t="s">
        <v>3</v>
      </c>
      <c r="D154" s="51" t="s">
        <v>0</v>
      </c>
      <c r="E154" s="25" t="s">
        <v>26</v>
      </c>
      <c r="F154" s="30">
        <v>0</v>
      </c>
      <c r="G154" s="30">
        <v>0</v>
      </c>
      <c r="H154" s="30">
        <v>0</v>
      </c>
    </row>
    <row r="155" spans="1:8" ht="15">
      <c r="A155" s="28" t="s">
        <v>155</v>
      </c>
      <c r="B155" s="131" t="s">
        <v>208</v>
      </c>
      <c r="C155" s="51" t="s">
        <v>3</v>
      </c>
      <c r="D155" s="51" t="s">
        <v>0</v>
      </c>
      <c r="E155" s="25" t="s">
        <v>156</v>
      </c>
      <c r="F155" s="30">
        <v>0</v>
      </c>
      <c r="G155" s="30">
        <v>0</v>
      </c>
      <c r="H155" s="30">
        <v>0</v>
      </c>
    </row>
    <row r="156" spans="1:8" ht="15">
      <c r="A156" s="31" t="s">
        <v>63</v>
      </c>
      <c r="B156" s="74"/>
      <c r="C156" s="50" t="s">
        <v>3</v>
      </c>
      <c r="D156" s="50" t="s">
        <v>1</v>
      </c>
      <c r="E156" s="25"/>
      <c r="F156" s="27">
        <f>F157+F166+F162</f>
        <v>15085.547999999999</v>
      </c>
      <c r="G156" s="65">
        <f>G157+G162+G166</f>
        <v>14929.199999999999</v>
      </c>
      <c r="H156" s="65">
        <f>G156*100/F156</f>
        <v>98.96359084867186</v>
      </c>
    </row>
    <row r="157" spans="1:8" ht="26.25">
      <c r="A157" s="14" t="s">
        <v>74</v>
      </c>
      <c r="B157" s="74" t="s">
        <v>143</v>
      </c>
      <c r="C157" s="20" t="s">
        <v>3</v>
      </c>
      <c r="D157" s="20" t="s">
        <v>1</v>
      </c>
      <c r="E157" s="18"/>
      <c r="F157" s="121">
        <f>F158</f>
        <v>459.56</v>
      </c>
      <c r="G157" s="76">
        <f aca="true" t="shared" si="24" ref="G157:H160">G158</f>
        <v>459.56</v>
      </c>
      <c r="H157" s="76">
        <f t="shared" si="24"/>
        <v>100</v>
      </c>
    </row>
    <row r="158" spans="1:8" ht="15">
      <c r="A158" s="28" t="s">
        <v>63</v>
      </c>
      <c r="B158" s="74" t="s">
        <v>167</v>
      </c>
      <c r="C158" s="21" t="s">
        <v>3</v>
      </c>
      <c r="D158" s="21" t="s">
        <v>1</v>
      </c>
      <c r="E158" s="32"/>
      <c r="F158" s="115">
        <f>F159</f>
        <v>459.56</v>
      </c>
      <c r="G158" s="61">
        <f t="shared" si="24"/>
        <v>459.56</v>
      </c>
      <c r="H158" s="61">
        <f t="shared" si="24"/>
        <v>100</v>
      </c>
    </row>
    <row r="159" spans="1:8" ht="26.25">
      <c r="A159" s="14" t="s">
        <v>45</v>
      </c>
      <c r="B159" s="74" t="s">
        <v>167</v>
      </c>
      <c r="C159" s="51" t="s">
        <v>3</v>
      </c>
      <c r="D159" s="51" t="s">
        <v>1</v>
      </c>
      <c r="E159" s="25" t="s">
        <v>35</v>
      </c>
      <c r="F159" s="113">
        <f>F160</f>
        <v>459.56</v>
      </c>
      <c r="G159" s="61">
        <f t="shared" si="24"/>
        <v>459.56</v>
      </c>
      <c r="H159" s="61">
        <f t="shared" si="24"/>
        <v>100</v>
      </c>
    </row>
    <row r="160" spans="1:8" ht="26.25">
      <c r="A160" s="14" t="s">
        <v>46</v>
      </c>
      <c r="B160" s="74" t="s">
        <v>167</v>
      </c>
      <c r="C160" s="51" t="s">
        <v>3</v>
      </c>
      <c r="D160" s="51" t="s">
        <v>1</v>
      </c>
      <c r="E160" s="25" t="s">
        <v>36</v>
      </c>
      <c r="F160" s="113">
        <f>F161</f>
        <v>459.56</v>
      </c>
      <c r="G160" s="61">
        <f t="shared" si="24"/>
        <v>459.56</v>
      </c>
      <c r="H160" s="61">
        <f t="shared" si="24"/>
        <v>100</v>
      </c>
    </row>
    <row r="161" spans="1:8" ht="26.25">
      <c r="A161" s="14" t="s">
        <v>47</v>
      </c>
      <c r="B161" s="74" t="s">
        <v>167</v>
      </c>
      <c r="C161" s="51" t="s">
        <v>3</v>
      </c>
      <c r="D161" s="51" t="s">
        <v>1</v>
      </c>
      <c r="E161" s="25" t="s">
        <v>26</v>
      </c>
      <c r="F161" s="113">
        <v>459.56</v>
      </c>
      <c r="G161" s="61">
        <v>459.56</v>
      </c>
      <c r="H161" s="61">
        <f>G161*100/F161</f>
        <v>100</v>
      </c>
    </row>
    <row r="162" spans="1:8" ht="39">
      <c r="A162" s="24" t="s">
        <v>247</v>
      </c>
      <c r="B162" s="74" t="s">
        <v>167</v>
      </c>
      <c r="C162" s="51" t="s">
        <v>3</v>
      </c>
      <c r="D162" s="51" t="s">
        <v>1</v>
      </c>
      <c r="E162" s="25"/>
      <c r="F162" s="112">
        <f>F163</f>
        <v>49.25</v>
      </c>
      <c r="G162" s="61">
        <f>G163</f>
        <v>49.25</v>
      </c>
      <c r="H162" s="61">
        <f>G162*100/F162</f>
        <v>100</v>
      </c>
    </row>
    <row r="163" spans="1:8" ht="26.25">
      <c r="A163" s="109" t="s">
        <v>45</v>
      </c>
      <c r="B163" s="74" t="s">
        <v>248</v>
      </c>
      <c r="C163" s="51" t="s">
        <v>3</v>
      </c>
      <c r="D163" s="51" t="s">
        <v>1</v>
      </c>
      <c r="E163" s="25" t="s">
        <v>35</v>
      </c>
      <c r="F163" s="112">
        <f aca="true" t="shared" si="25" ref="F163:H164">F164</f>
        <v>49.25</v>
      </c>
      <c r="G163" s="61">
        <f t="shared" si="25"/>
        <v>49.25</v>
      </c>
      <c r="H163" s="61">
        <f t="shared" si="25"/>
        <v>100</v>
      </c>
    </row>
    <row r="164" spans="1:8" ht="26.25">
      <c r="A164" s="109" t="s">
        <v>46</v>
      </c>
      <c r="B164" s="74" t="s">
        <v>248</v>
      </c>
      <c r="C164" s="51" t="s">
        <v>3</v>
      </c>
      <c r="D164" s="51" t="s">
        <v>1</v>
      </c>
      <c r="E164" s="25" t="s">
        <v>36</v>
      </c>
      <c r="F164" s="112">
        <f t="shared" si="25"/>
        <v>49.25</v>
      </c>
      <c r="G164" s="61">
        <f t="shared" si="25"/>
        <v>49.25</v>
      </c>
      <c r="H164" s="61">
        <f t="shared" si="25"/>
        <v>100</v>
      </c>
    </row>
    <row r="165" spans="1:8" ht="26.25">
      <c r="A165" s="109" t="s">
        <v>104</v>
      </c>
      <c r="B165" s="74" t="s">
        <v>248</v>
      </c>
      <c r="C165" s="51" t="s">
        <v>3</v>
      </c>
      <c r="D165" s="51" t="s">
        <v>1</v>
      </c>
      <c r="E165" s="25" t="s">
        <v>105</v>
      </c>
      <c r="F165" s="112">
        <v>49.25</v>
      </c>
      <c r="G165" s="61">
        <v>49.25</v>
      </c>
      <c r="H165" s="61">
        <f>H167</f>
        <v>100</v>
      </c>
    </row>
    <row r="166" spans="1:8" ht="25.5">
      <c r="A166" s="116" t="s">
        <v>179</v>
      </c>
      <c r="B166" s="117" t="s">
        <v>183</v>
      </c>
      <c r="C166" s="51" t="s">
        <v>3</v>
      </c>
      <c r="D166" s="51" t="s">
        <v>1</v>
      </c>
      <c r="E166" s="119"/>
      <c r="F166" s="134">
        <f>F167+F171</f>
        <v>14576.738</v>
      </c>
      <c r="G166" s="120">
        <f>G167+G171</f>
        <v>14420.39</v>
      </c>
      <c r="H166" s="120">
        <f>G166*100/F166</f>
        <v>98.92741435017903</v>
      </c>
    </row>
    <row r="167" spans="1:8" ht="15">
      <c r="A167" s="109" t="s">
        <v>180</v>
      </c>
      <c r="B167" s="118" t="s">
        <v>184</v>
      </c>
      <c r="C167" s="51" t="s">
        <v>3</v>
      </c>
      <c r="D167" s="51" t="s">
        <v>1</v>
      </c>
      <c r="E167" s="119"/>
      <c r="F167" s="129">
        <f aca="true" t="shared" si="26" ref="F167:H169">F168</f>
        <v>302.23</v>
      </c>
      <c r="G167" s="120">
        <f t="shared" si="26"/>
        <v>302.23</v>
      </c>
      <c r="H167" s="120">
        <f t="shared" si="26"/>
        <v>100</v>
      </c>
    </row>
    <row r="168" spans="1:8" ht="26.25">
      <c r="A168" s="109" t="s">
        <v>45</v>
      </c>
      <c r="B168" s="118" t="s">
        <v>184</v>
      </c>
      <c r="C168" s="51" t="s">
        <v>3</v>
      </c>
      <c r="D168" s="51" t="s">
        <v>1</v>
      </c>
      <c r="E168" s="119" t="s">
        <v>35</v>
      </c>
      <c r="F168" s="129">
        <f t="shared" si="26"/>
        <v>302.23</v>
      </c>
      <c r="G168" s="120">
        <f t="shared" si="26"/>
        <v>302.23</v>
      </c>
      <c r="H168" s="120">
        <f t="shared" si="26"/>
        <v>100</v>
      </c>
    </row>
    <row r="169" spans="1:8" ht="26.25">
      <c r="A169" s="109" t="s">
        <v>46</v>
      </c>
      <c r="B169" s="118" t="s">
        <v>184</v>
      </c>
      <c r="C169" s="51" t="s">
        <v>3</v>
      </c>
      <c r="D169" s="51" t="s">
        <v>1</v>
      </c>
      <c r="E169" s="119" t="s">
        <v>36</v>
      </c>
      <c r="F169" s="129">
        <f t="shared" si="26"/>
        <v>302.23</v>
      </c>
      <c r="G169" s="120">
        <f t="shared" si="26"/>
        <v>302.23</v>
      </c>
      <c r="H169" s="120">
        <f t="shared" si="26"/>
        <v>100</v>
      </c>
    </row>
    <row r="170" spans="1:8" ht="26.25">
      <c r="A170" s="109" t="s">
        <v>104</v>
      </c>
      <c r="B170" s="118" t="s">
        <v>184</v>
      </c>
      <c r="C170" s="51" t="s">
        <v>3</v>
      </c>
      <c r="D170" s="51" t="s">
        <v>1</v>
      </c>
      <c r="E170" s="119" t="s">
        <v>105</v>
      </c>
      <c r="F170" s="129">
        <v>302.23</v>
      </c>
      <c r="G170" s="120">
        <v>302.23</v>
      </c>
      <c r="H170" s="120">
        <f>G170*100/F170</f>
        <v>100</v>
      </c>
    </row>
    <row r="171" spans="1:8" ht="26.25">
      <c r="A171" s="109" t="s">
        <v>181</v>
      </c>
      <c r="B171" s="117" t="s">
        <v>185</v>
      </c>
      <c r="C171" s="51" t="s">
        <v>3</v>
      </c>
      <c r="D171" s="51" t="s">
        <v>1</v>
      </c>
      <c r="E171" s="119"/>
      <c r="F171" s="129">
        <f aca="true" t="shared" si="27" ref="F171:H173">F172</f>
        <v>14274.508</v>
      </c>
      <c r="G171" s="120">
        <f t="shared" si="27"/>
        <v>14118.16</v>
      </c>
      <c r="H171" s="120">
        <f t="shared" si="27"/>
        <v>98.90470480663852</v>
      </c>
    </row>
    <row r="172" spans="1:8" ht="26.25">
      <c r="A172" s="109" t="s">
        <v>45</v>
      </c>
      <c r="B172" s="117" t="s">
        <v>185</v>
      </c>
      <c r="C172" s="51" t="s">
        <v>3</v>
      </c>
      <c r="D172" s="51" t="s">
        <v>1</v>
      </c>
      <c r="E172" s="119" t="s">
        <v>35</v>
      </c>
      <c r="F172" s="129">
        <f t="shared" si="27"/>
        <v>14274.508</v>
      </c>
      <c r="G172" s="120">
        <f t="shared" si="27"/>
        <v>14118.16</v>
      </c>
      <c r="H172" s="120">
        <f t="shared" si="27"/>
        <v>98.90470480663852</v>
      </c>
    </row>
    <row r="173" spans="1:8" ht="26.25">
      <c r="A173" s="109" t="s">
        <v>46</v>
      </c>
      <c r="B173" s="117" t="s">
        <v>185</v>
      </c>
      <c r="C173" s="51" t="s">
        <v>3</v>
      </c>
      <c r="D173" s="51" t="s">
        <v>1</v>
      </c>
      <c r="E173" s="119" t="s">
        <v>36</v>
      </c>
      <c r="F173" s="129">
        <f t="shared" si="27"/>
        <v>14274.508</v>
      </c>
      <c r="G173" s="120">
        <f t="shared" si="27"/>
        <v>14118.16</v>
      </c>
      <c r="H173" s="120">
        <f t="shared" si="27"/>
        <v>98.90470480663852</v>
      </c>
    </row>
    <row r="174" spans="1:8" ht="26.25">
      <c r="A174" s="109" t="s">
        <v>182</v>
      </c>
      <c r="B174" s="117" t="s">
        <v>185</v>
      </c>
      <c r="C174" s="51" t="s">
        <v>3</v>
      </c>
      <c r="D174" s="51" t="s">
        <v>1</v>
      </c>
      <c r="E174" s="119" t="s">
        <v>105</v>
      </c>
      <c r="F174" s="129">
        <v>14274.508</v>
      </c>
      <c r="G174" s="120">
        <v>14118.16</v>
      </c>
      <c r="H174" s="120">
        <f>G174*100/F174</f>
        <v>98.90470480663852</v>
      </c>
    </row>
    <row r="175" spans="1:8" ht="52.5">
      <c r="A175" s="15" t="s">
        <v>172</v>
      </c>
      <c r="B175" s="106" t="s">
        <v>187</v>
      </c>
      <c r="C175" s="50" t="s">
        <v>3</v>
      </c>
      <c r="D175" s="50" t="s">
        <v>1</v>
      </c>
      <c r="E175" s="107"/>
      <c r="F175" s="104">
        <f>F176</f>
        <v>500</v>
      </c>
      <c r="G175" s="108">
        <f>G176</f>
        <v>495.73</v>
      </c>
      <c r="H175" s="108">
        <f>H176</f>
        <v>99.146</v>
      </c>
    </row>
    <row r="176" spans="1:8" ht="52.5">
      <c r="A176" s="14" t="s">
        <v>173</v>
      </c>
      <c r="B176" s="74" t="s">
        <v>188</v>
      </c>
      <c r="C176" s="51" t="s">
        <v>3</v>
      </c>
      <c r="D176" s="51" t="s">
        <v>1</v>
      </c>
      <c r="E176" s="25"/>
      <c r="F176" s="30">
        <f aca="true" t="shared" si="28" ref="F176:H179">F177</f>
        <v>500</v>
      </c>
      <c r="G176" s="61">
        <f t="shared" si="28"/>
        <v>495.73</v>
      </c>
      <c r="H176" s="61">
        <f t="shared" si="28"/>
        <v>99.146</v>
      </c>
    </row>
    <row r="177" spans="1:8" ht="26.25">
      <c r="A177" s="14" t="s">
        <v>174</v>
      </c>
      <c r="B177" s="74" t="s">
        <v>186</v>
      </c>
      <c r="C177" s="51" t="s">
        <v>3</v>
      </c>
      <c r="D177" s="51" t="s">
        <v>1</v>
      </c>
      <c r="E177" s="25"/>
      <c r="F177" s="30">
        <f t="shared" si="28"/>
        <v>500</v>
      </c>
      <c r="G177" s="61">
        <f t="shared" si="28"/>
        <v>495.73</v>
      </c>
      <c r="H177" s="61">
        <f t="shared" si="28"/>
        <v>99.146</v>
      </c>
    </row>
    <row r="178" spans="1:8" ht="26.25">
      <c r="A178" s="14" t="s">
        <v>45</v>
      </c>
      <c r="B178" s="74" t="s">
        <v>186</v>
      </c>
      <c r="C178" s="51" t="s">
        <v>3</v>
      </c>
      <c r="D178" s="51" t="s">
        <v>1</v>
      </c>
      <c r="E178" s="25" t="s">
        <v>35</v>
      </c>
      <c r="F178" s="30">
        <f t="shared" si="28"/>
        <v>500</v>
      </c>
      <c r="G178" s="61">
        <f t="shared" si="28"/>
        <v>495.73</v>
      </c>
      <c r="H178" s="61">
        <f t="shared" si="28"/>
        <v>99.146</v>
      </c>
    </row>
    <row r="179" spans="1:8" ht="26.25">
      <c r="A179" s="14" t="s">
        <v>46</v>
      </c>
      <c r="B179" s="74" t="s">
        <v>186</v>
      </c>
      <c r="C179" s="51" t="s">
        <v>3</v>
      </c>
      <c r="D179" s="51" t="s">
        <v>1</v>
      </c>
      <c r="E179" s="25" t="s">
        <v>36</v>
      </c>
      <c r="F179" s="30">
        <f t="shared" si="28"/>
        <v>500</v>
      </c>
      <c r="G179" s="61">
        <f t="shared" si="28"/>
        <v>495.73</v>
      </c>
      <c r="H179" s="61">
        <f t="shared" si="28"/>
        <v>99.146</v>
      </c>
    </row>
    <row r="180" spans="1:8" ht="26.25">
      <c r="A180" s="14" t="s">
        <v>47</v>
      </c>
      <c r="B180" s="74" t="s">
        <v>186</v>
      </c>
      <c r="C180" s="51" t="s">
        <v>3</v>
      </c>
      <c r="D180" s="51" t="s">
        <v>1</v>
      </c>
      <c r="E180" s="25" t="s">
        <v>26</v>
      </c>
      <c r="F180" s="30">
        <v>500</v>
      </c>
      <c r="G180" s="61">
        <v>495.73</v>
      </c>
      <c r="H180" s="61">
        <f>G180*100/F180</f>
        <v>99.146</v>
      </c>
    </row>
    <row r="181" spans="1:8" ht="15">
      <c r="A181" s="15" t="s">
        <v>12</v>
      </c>
      <c r="B181" s="33"/>
      <c r="C181" s="50" t="s">
        <v>3</v>
      </c>
      <c r="D181" s="50" t="s">
        <v>6</v>
      </c>
      <c r="E181" s="19"/>
      <c r="F181" s="114">
        <f>F182+F187+F197+F192</f>
        <v>7637.7429999999995</v>
      </c>
      <c r="G181" s="65">
        <f>G182+G187+G197+G192</f>
        <v>5876.023</v>
      </c>
      <c r="H181" s="65">
        <f>G181*100/F181</f>
        <v>76.93402357214691</v>
      </c>
    </row>
    <row r="182" spans="1:8" ht="26.25">
      <c r="A182" s="14" t="s">
        <v>75</v>
      </c>
      <c r="B182" s="75" t="s">
        <v>145</v>
      </c>
      <c r="C182" s="51" t="s">
        <v>3</v>
      </c>
      <c r="D182" s="51" t="s">
        <v>6</v>
      </c>
      <c r="E182" s="19"/>
      <c r="F182" s="78">
        <f aca="true" t="shared" si="29" ref="F182:H185">F183</f>
        <v>180</v>
      </c>
      <c r="G182" s="76">
        <f t="shared" si="29"/>
        <v>102.71</v>
      </c>
      <c r="H182" s="76">
        <f t="shared" si="29"/>
        <v>57.06111111111111</v>
      </c>
    </row>
    <row r="183" spans="1:8" ht="15">
      <c r="A183" s="14" t="s">
        <v>144</v>
      </c>
      <c r="B183" s="75" t="s">
        <v>168</v>
      </c>
      <c r="C183" s="51" t="s">
        <v>3</v>
      </c>
      <c r="D183" s="51" t="s">
        <v>6</v>
      </c>
      <c r="E183" s="19"/>
      <c r="F183" s="30">
        <f t="shared" si="29"/>
        <v>180</v>
      </c>
      <c r="G183" s="76">
        <f t="shared" si="29"/>
        <v>102.71</v>
      </c>
      <c r="H183" s="76">
        <f t="shared" si="29"/>
        <v>57.06111111111111</v>
      </c>
    </row>
    <row r="184" spans="1:8" ht="45" customHeight="1">
      <c r="A184" s="16" t="s">
        <v>55</v>
      </c>
      <c r="B184" s="75" t="s">
        <v>168</v>
      </c>
      <c r="C184" s="51" t="s">
        <v>3</v>
      </c>
      <c r="D184" s="51" t="s">
        <v>6</v>
      </c>
      <c r="E184" s="25" t="s">
        <v>51</v>
      </c>
      <c r="F184" s="30">
        <f t="shared" si="29"/>
        <v>180</v>
      </c>
      <c r="G184" s="30">
        <f t="shared" si="29"/>
        <v>102.71</v>
      </c>
      <c r="H184" s="30">
        <f t="shared" si="29"/>
        <v>57.06111111111111</v>
      </c>
    </row>
    <row r="185" spans="1:8" ht="19.5" customHeight="1">
      <c r="A185" s="17" t="s">
        <v>54</v>
      </c>
      <c r="B185" s="75" t="s">
        <v>168</v>
      </c>
      <c r="C185" s="51" t="s">
        <v>3</v>
      </c>
      <c r="D185" s="51" t="s">
        <v>6</v>
      </c>
      <c r="E185" s="25" t="s">
        <v>52</v>
      </c>
      <c r="F185" s="30">
        <f t="shared" si="29"/>
        <v>180</v>
      </c>
      <c r="G185" s="30">
        <f t="shared" si="29"/>
        <v>102.71</v>
      </c>
      <c r="H185" s="30">
        <f t="shared" si="29"/>
        <v>57.06111111111111</v>
      </c>
    </row>
    <row r="186" spans="1:8" ht="45" customHeight="1">
      <c r="A186" s="14" t="s">
        <v>55</v>
      </c>
      <c r="B186" s="75" t="s">
        <v>168</v>
      </c>
      <c r="C186" s="51" t="s">
        <v>3</v>
      </c>
      <c r="D186" s="51" t="s">
        <v>6</v>
      </c>
      <c r="E186" s="25" t="s">
        <v>53</v>
      </c>
      <c r="F186" s="30">
        <v>180</v>
      </c>
      <c r="G186" s="30">
        <v>102.71</v>
      </c>
      <c r="H186" s="30">
        <f>G186*100/F186</f>
        <v>57.06111111111111</v>
      </c>
    </row>
    <row r="187" spans="1:8" ht="26.25">
      <c r="A187" s="15" t="s">
        <v>76</v>
      </c>
      <c r="B187" s="33" t="s">
        <v>148</v>
      </c>
      <c r="C187" s="50" t="s">
        <v>3</v>
      </c>
      <c r="D187" s="50" t="s">
        <v>6</v>
      </c>
      <c r="E187" s="19"/>
      <c r="F187" s="48">
        <f>F189</f>
        <v>7040.7</v>
      </c>
      <c r="G187" s="48">
        <f>G189</f>
        <v>5356.27</v>
      </c>
      <c r="H187" s="48">
        <f>H189</f>
        <v>76.07581632508132</v>
      </c>
    </row>
    <row r="188" spans="1:8" ht="15">
      <c r="A188" s="14" t="s">
        <v>146</v>
      </c>
      <c r="B188" s="75" t="s">
        <v>169</v>
      </c>
      <c r="C188" s="51" t="s">
        <v>3</v>
      </c>
      <c r="D188" s="51" t="s">
        <v>6</v>
      </c>
      <c r="E188" s="25"/>
      <c r="F188" s="49">
        <f>F189</f>
        <v>7040.7</v>
      </c>
      <c r="G188" s="49">
        <f>G189</f>
        <v>5356.27</v>
      </c>
      <c r="H188" s="49">
        <f>H189</f>
        <v>76.07581632508132</v>
      </c>
    </row>
    <row r="189" spans="1:8" ht="45" customHeight="1">
      <c r="A189" s="14" t="s">
        <v>87</v>
      </c>
      <c r="B189" s="75" t="s">
        <v>169</v>
      </c>
      <c r="C189" s="51" t="s">
        <v>3</v>
      </c>
      <c r="D189" s="51" t="s">
        <v>6</v>
      </c>
      <c r="E189" s="25" t="s">
        <v>51</v>
      </c>
      <c r="F189" s="30">
        <f aca="true" t="shared" si="30" ref="F189:H190">F190</f>
        <v>7040.7</v>
      </c>
      <c r="G189" s="30">
        <f t="shared" si="30"/>
        <v>5356.27</v>
      </c>
      <c r="H189" s="30">
        <f t="shared" si="30"/>
        <v>76.07581632508132</v>
      </c>
    </row>
    <row r="190" spans="1:8" ht="15">
      <c r="A190" s="16" t="s">
        <v>54</v>
      </c>
      <c r="B190" s="75" t="s">
        <v>169</v>
      </c>
      <c r="C190" s="51" t="s">
        <v>3</v>
      </c>
      <c r="D190" s="51" t="s">
        <v>6</v>
      </c>
      <c r="E190" s="25" t="s">
        <v>52</v>
      </c>
      <c r="F190" s="30">
        <f t="shared" si="30"/>
        <v>7040.7</v>
      </c>
      <c r="G190" s="30">
        <f t="shared" si="30"/>
        <v>5356.27</v>
      </c>
      <c r="H190" s="30">
        <f t="shared" si="30"/>
        <v>76.07581632508132</v>
      </c>
    </row>
    <row r="191" spans="1:8" ht="39">
      <c r="A191" s="14" t="s">
        <v>87</v>
      </c>
      <c r="B191" s="95" t="s">
        <v>169</v>
      </c>
      <c r="C191" s="51" t="s">
        <v>3</v>
      </c>
      <c r="D191" s="51" t="s">
        <v>6</v>
      </c>
      <c r="E191" s="96" t="s">
        <v>53</v>
      </c>
      <c r="F191" s="30">
        <v>7040.7</v>
      </c>
      <c r="G191" s="30">
        <v>5356.27</v>
      </c>
      <c r="H191" s="30">
        <f>G191*100/F191</f>
        <v>76.07581632508132</v>
      </c>
    </row>
    <row r="192" spans="1:8" ht="39">
      <c r="A192" s="14" t="s">
        <v>249</v>
      </c>
      <c r="B192" s="51" t="s">
        <v>251</v>
      </c>
      <c r="C192" s="51" t="s">
        <v>3</v>
      </c>
      <c r="D192" s="51" t="s">
        <v>6</v>
      </c>
      <c r="E192" s="25"/>
      <c r="F192" s="30">
        <f aca="true" t="shared" si="31" ref="F192:H195">F193</f>
        <v>24.65</v>
      </c>
      <c r="G192" s="146">
        <f t="shared" si="31"/>
        <v>24.65</v>
      </c>
      <c r="H192" s="146">
        <f t="shared" si="31"/>
        <v>100</v>
      </c>
    </row>
    <row r="193" spans="1:8" ht="15">
      <c r="A193" s="14" t="s">
        <v>250</v>
      </c>
      <c r="B193" s="51" t="s">
        <v>252</v>
      </c>
      <c r="C193" s="51" t="s">
        <v>3</v>
      </c>
      <c r="D193" s="51" t="s">
        <v>6</v>
      </c>
      <c r="E193" s="25"/>
      <c r="F193" s="30">
        <f t="shared" si="31"/>
        <v>24.65</v>
      </c>
      <c r="G193" s="146">
        <f t="shared" si="31"/>
        <v>24.65</v>
      </c>
      <c r="H193" s="146">
        <f t="shared" si="31"/>
        <v>100</v>
      </c>
    </row>
    <row r="194" spans="1:8" ht="26.25">
      <c r="A194" s="109" t="s">
        <v>45</v>
      </c>
      <c r="B194" s="51" t="s">
        <v>252</v>
      </c>
      <c r="C194" s="51" t="s">
        <v>3</v>
      </c>
      <c r="D194" s="51" t="s">
        <v>6</v>
      </c>
      <c r="E194" s="25" t="s">
        <v>35</v>
      </c>
      <c r="F194" s="30">
        <f t="shared" si="31"/>
        <v>24.65</v>
      </c>
      <c r="G194" s="146">
        <f t="shared" si="31"/>
        <v>24.65</v>
      </c>
      <c r="H194" s="146">
        <f t="shared" si="31"/>
        <v>100</v>
      </c>
    </row>
    <row r="195" spans="1:8" ht="26.25">
      <c r="A195" s="109" t="s">
        <v>46</v>
      </c>
      <c r="B195" s="51" t="s">
        <v>252</v>
      </c>
      <c r="C195" s="51" t="s">
        <v>3</v>
      </c>
      <c r="D195" s="51" t="s">
        <v>6</v>
      </c>
      <c r="E195" s="25" t="s">
        <v>36</v>
      </c>
      <c r="F195" s="30">
        <f t="shared" si="31"/>
        <v>24.65</v>
      </c>
      <c r="G195" s="146">
        <f t="shared" si="31"/>
        <v>24.65</v>
      </c>
      <c r="H195" s="146">
        <f t="shared" si="31"/>
        <v>100</v>
      </c>
    </row>
    <row r="196" spans="1:8" ht="26.25">
      <c r="A196" s="145" t="s">
        <v>47</v>
      </c>
      <c r="B196" s="51" t="s">
        <v>252</v>
      </c>
      <c r="C196" s="51" t="s">
        <v>3</v>
      </c>
      <c r="D196" s="51" t="s">
        <v>6</v>
      </c>
      <c r="E196" s="25" t="s">
        <v>26</v>
      </c>
      <c r="F196" s="30">
        <v>24.65</v>
      </c>
      <c r="G196" s="146">
        <v>24.65</v>
      </c>
      <c r="H196" s="146">
        <f>G196*100/F196</f>
        <v>100</v>
      </c>
    </row>
    <row r="197" spans="1:8" ht="39">
      <c r="A197" s="14" t="s">
        <v>103</v>
      </c>
      <c r="B197" s="75" t="s">
        <v>147</v>
      </c>
      <c r="C197" s="51" t="s">
        <v>3</v>
      </c>
      <c r="D197" s="51" t="s">
        <v>6</v>
      </c>
      <c r="E197" s="25"/>
      <c r="F197" s="122">
        <f aca="true" t="shared" si="32" ref="F197:H200">F198</f>
        <v>392.393</v>
      </c>
      <c r="G197" s="30">
        <f t="shared" si="32"/>
        <v>392.393</v>
      </c>
      <c r="H197" s="30">
        <f t="shared" si="32"/>
        <v>100</v>
      </c>
    </row>
    <row r="198" spans="1:8" ht="15">
      <c r="A198" s="14" t="s">
        <v>189</v>
      </c>
      <c r="B198" s="75" t="s">
        <v>190</v>
      </c>
      <c r="C198" s="51" t="s">
        <v>3</v>
      </c>
      <c r="D198" s="51" t="s">
        <v>6</v>
      </c>
      <c r="E198" s="25"/>
      <c r="F198" s="122">
        <f t="shared" si="32"/>
        <v>392.393</v>
      </c>
      <c r="G198" s="30">
        <f t="shared" si="32"/>
        <v>392.393</v>
      </c>
      <c r="H198" s="30">
        <f t="shared" si="32"/>
        <v>100</v>
      </c>
    </row>
    <row r="199" spans="1:8" ht="26.25">
      <c r="A199" s="14" t="s">
        <v>45</v>
      </c>
      <c r="B199" s="75" t="s">
        <v>190</v>
      </c>
      <c r="C199" s="51" t="s">
        <v>3</v>
      </c>
      <c r="D199" s="51" t="s">
        <v>6</v>
      </c>
      <c r="E199" s="25" t="s">
        <v>35</v>
      </c>
      <c r="F199" s="122">
        <f t="shared" si="32"/>
        <v>392.393</v>
      </c>
      <c r="G199" s="30">
        <f t="shared" si="32"/>
        <v>392.393</v>
      </c>
      <c r="H199" s="30">
        <f t="shared" si="32"/>
        <v>100</v>
      </c>
    </row>
    <row r="200" spans="1:8" ht="26.25">
      <c r="A200" s="14" t="s">
        <v>46</v>
      </c>
      <c r="B200" s="75" t="s">
        <v>190</v>
      </c>
      <c r="C200" s="51" t="s">
        <v>3</v>
      </c>
      <c r="D200" s="51" t="s">
        <v>6</v>
      </c>
      <c r="E200" s="25" t="s">
        <v>36</v>
      </c>
      <c r="F200" s="122">
        <f t="shared" si="32"/>
        <v>392.393</v>
      </c>
      <c r="G200" s="30">
        <f t="shared" si="32"/>
        <v>392.393</v>
      </c>
      <c r="H200" s="30">
        <f t="shared" si="32"/>
        <v>100</v>
      </c>
    </row>
    <row r="201" spans="1:8" ht="26.25">
      <c r="A201" s="14" t="s">
        <v>47</v>
      </c>
      <c r="B201" s="75" t="s">
        <v>190</v>
      </c>
      <c r="C201" s="51" t="s">
        <v>3</v>
      </c>
      <c r="D201" s="51" t="s">
        <v>6</v>
      </c>
      <c r="E201" s="25" t="s">
        <v>26</v>
      </c>
      <c r="F201" s="122">
        <v>392.393</v>
      </c>
      <c r="G201" s="30">
        <v>392.393</v>
      </c>
      <c r="H201" s="30">
        <f>G201*100/F201</f>
        <v>100</v>
      </c>
    </row>
    <row r="202" spans="1:8" ht="15">
      <c r="A202" s="34" t="s">
        <v>20</v>
      </c>
      <c r="B202" s="81" t="s">
        <v>149</v>
      </c>
      <c r="C202" s="50" t="s">
        <v>17</v>
      </c>
      <c r="D202" s="51"/>
      <c r="E202" s="25"/>
      <c r="F202" s="27">
        <f>F203</f>
        <v>28</v>
      </c>
      <c r="G202" s="65">
        <v>28</v>
      </c>
      <c r="H202" s="65">
        <f>H203</f>
        <v>100</v>
      </c>
    </row>
    <row r="203" spans="1:8" ht="15">
      <c r="A203" s="23" t="s">
        <v>88</v>
      </c>
      <c r="B203" s="81" t="s">
        <v>149</v>
      </c>
      <c r="C203" s="50" t="s">
        <v>17</v>
      </c>
      <c r="D203" s="50" t="s">
        <v>17</v>
      </c>
      <c r="E203" s="25"/>
      <c r="F203" s="27">
        <f>F204</f>
        <v>28</v>
      </c>
      <c r="G203" s="65">
        <v>28</v>
      </c>
      <c r="H203" s="65">
        <f>H204</f>
        <v>100</v>
      </c>
    </row>
    <row r="204" spans="1:8" ht="65.25">
      <c r="A204" s="16" t="s">
        <v>77</v>
      </c>
      <c r="B204" s="83" t="s">
        <v>149</v>
      </c>
      <c r="C204" s="21" t="s">
        <v>17</v>
      </c>
      <c r="D204" s="21" t="s">
        <v>17</v>
      </c>
      <c r="E204" s="18"/>
      <c r="F204" s="77">
        <f>F205</f>
        <v>28</v>
      </c>
      <c r="G204" s="61">
        <v>28</v>
      </c>
      <c r="H204" s="61">
        <f>H205</f>
        <v>100</v>
      </c>
    </row>
    <row r="205" spans="1:8" ht="25.5">
      <c r="A205" s="24" t="s">
        <v>78</v>
      </c>
      <c r="B205" s="83" t="s">
        <v>170</v>
      </c>
      <c r="C205" s="21" t="s">
        <v>17</v>
      </c>
      <c r="D205" s="21" t="s">
        <v>17</v>
      </c>
      <c r="E205" s="32"/>
      <c r="F205" s="49">
        <f>F206</f>
        <v>28</v>
      </c>
      <c r="G205" s="61">
        <v>28</v>
      </c>
      <c r="H205" s="61">
        <f>H206</f>
        <v>100</v>
      </c>
    </row>
    <row r="206" spans="1:8" ht="15">
      <c r="A206" s="14" t="s">
        <v>40</v>
      </c>
      <c r="B206" s="83" t="s">
        <v>170</v>
      </c>
      <c r="C206" s="51" t="s">
        <v>17</v>
      </c>
      <c r="D206" s="51" t="s">
        <v>17</v>
      </c>
      <c r="E206" s="22" t="s">
        <v>41</v>
      </c>
      <c r="F206" s="30">
        <f>F207</f>
        <v>28</v>
      </c>
      <c r="G206" s="61">
        <v>28</v>
      </c>
      <c r="H206" s="61">
        <f>H207</f>
        <v>100</v>
      </c>
    </row>
    <row r="207" spans="1:8" ht="15">
      <c r="A207" s="35" t="s">
        <v>13</v>
      </c>
      <c r="B207" s="83" t="s">
        <v>170</v>
      </c>
      <c r="C207" s="51" t="s">
        <v>17</v>
      </c>
      <c r="D207" s="51" t="s">
        <v>17</v>
      </c>
      <c r="E207" s="25" t="s">
        <v>25</v>
      </c>
      <c r="F207" s="30">
        <v>28</v>
      </c>
      <c r="G207" s="61">
        <v>28</v>
      </c>
      <c r="H207" s="61">
        <f>G207*100/F207</f>
        <v>100</v>
      </c>
    </row>
    <row r="208" spans="1:8" ht="15">
      <c r="A208" s="34" t="s">
        <v>49</v>
      </c>
      <c r="B208" s="25"/>
      <c r="C208" s="50" t="s">
        <v>18</v>
      </c>
      <c r="D208" s="50"/>
      <c r="E208" s="25"/>
      <c r="F208" s="27">
        <f>F209+F218</f>
        <v>13355.4</v>
      </c>
      <c r="G208" s="27">
        <f>G209+G218</f>
        <v>9213.45</v>
      </c>
      <c r="H208" s="27">
        <f>G208*100/F208</f>
        <v>68.98670200817648</v>
      </c>
    </row>
    <row r="209" spans="1:8" ht="15">
      <c r="A209" s="23" t="s">
        <v>19</v>
      </c>
      <c r="B209" s="25"/>
      <c r="C209" s="50" t="s">
        <v>18</v>
      </c>
      <c r="D209" s="50" t="s">
        <v>0</v>
      </c>
      <c r="E209" s="25"/>
      <c r="F209" s="27">
        <f>F210</f>
        <v>12652.73</v>
      </c>
      <c r="G209" s="27">
        <f>G210</f>
        <v>8510.78</v>
      </c>
      <c r="H209" s="27">
        <f>H210</f>
        <v>67.26437693683499</v>
      </c>
    </row>
    <row r="210" spans="1:8" ht="64.5">
      <c r="A210" s="26" t="s">
        <v>79</v>
      </c>
      <c r="B210" s="10" t="s">
        <v>150</v>
      </c>
      <c r="C210" s="51" t="s">
        <v>18</v>
      </c>
      <c r="D210" s="51" t="s">
        <v>0</v>
      </c>
      <c r="E210" s="22"/>
      <c r="F210" s="30">
        <f>F211+F214</f>
        <v>12652.73</v>
      </c>
      <c r="G210" s="30">
        <f>G211+G214</f>
        <v>8510.78</v>
      </c>
      <c r="H210" s="30">
        <f>G210*100/F210</f>
        <v>67.26437693683499</v>
      </c>
    </row>
    <row r="211" spans="1:8" ht="31.5" customHeight="1">
      <c r="A211" s="26" t="s">
        <v>80</v>
      </c>
      <c r="B211" s="10" t="s">
        <v>171</v>
      </c>
      <c r="C211" s="21" t="s">
        <v>18</v>
      </c>
      <c r="D211" s="21" t="s">
        <v>0</v>
      </c>
      <c r="E211" s="32"/>
      <c r="F211" s="30">
        <f aca="true" t="shared" si="33" ref="F211:H212">F212</f>
        <v>7888.83</v>
      </c>
      <c r="G211" s="49">
        <f t="shared" si="33"/>
        <v>5044.31</v>
      </c>
      <c r="H211" s="49">
        <f t="shared" si="33"/>
        <v>63.942435063247665</v>
      </c>
    </row>
    <row r="212" spans="1:8" ht="15">
      <c r="A212" s="14" t="s">
        <v>40</v>
      </c>
      <c r="B212" s="10" t="s">
        <v>171</v>
      </c>
      <c r="C212" s="51" t="s">
        <v>18</v>
      </c>
      <c r="D212" s="51" t="s">
        <v>0</v>
      </c>
      <c r="E212" s="25" t="s">
        <v>41</v>
      </c>
      <c r="F212" s="30">
        <f t="shared" si="33"/>
        <v>7888.83</v>
      </c>
      <c r="G212" s="30">
        <f>G213</f>
        <v>5044.31</v>
      </c>
      <c r="H212" s="30">
        <f t="shared" si="33"/>
        <v>63.942435063247665</v>
      </c>
    </row>
    <row r="213" spans="1:8" ht="15">
      <c r="A213" s="35" t="s">
        <v>13</v>
      </c>
      <c r="B213" s="10" t="s">
        <v>171</v>
      </c>
      <c r="C213" s="51" t="s">
        <v>18</v>
      </c>
      <c r="D213" s="51" t="s">
        <v>0</v>
      </c>
      <c r="E213" s="25" t="s">
        <v>25</v>
      </c>
      <c r="F213" s="30">
        <v>7888.83</v>
      </c>
      <c r="G213" s="30">
        <v>5044.31</v>
      </c>
      <c r="H213" s="30">
        <f>G213*100/F213</f>
        <v>63.942435063247665</v>
      </c>
    </row>
    <row r="214" spans="1:8" ht="54.75" customHeight="1">
      <c r="A214" s="26" t="s">
        <v>81</v>
      </c>
      <c r="B214" s="10" t="s">
        <v>239</v>
      </c>
      <c r="C214" s="58" t="s">
        <v>18</v>
      </c>
      <c r="D214" s="58" t="s">
        <v>0</v>
      </c>
      <c r="E214" s="25"/>
      <c r="F214" s="30">
        <f>F216</f>
        <v>4763.9</v>
      </c>
      <c r="G214" s="30">
        <f>G216</f>
        <v>3466.47</v>
      </c>
      <c r="H214" s="30">
        <f>H216</f>
        <v>72.7653813052331</v>
      </c>
    </row>
    <row r="215" spans="1:8" ht="15">
      <c r="A215" s="26" t="s">
        <v>82</v>
      </c>
      <c r="B215" s="10" t="s">
        <v>240</v>
      </c>
      <c r="C215" s="58" t="s">
        <v>18</v>
      </c>
      <c r="D215" s="58" t="s">
        <v>0</v>
      </c>
      <c r="E215" s="25"/>
      <c r="F215" s="30">
        <f aca="true" t="shared" si="34" ref="F215:H216">F216</f>
        <v>4763.9</v>
      </c>
      <c r="G215" s="30">
        <f t="shared" si="34"/>
        <v>3466.47</v>
      </c>
      <c r="H215" s="30">
        <f t="shared" si="34"/>
        <v>72.7653813052331</v>
      </c>
    </row>
    <row r="216" spans="1:8" ht="15">
      <c r="A216" s="14" t="s">
        <v>40</v>
      </c>
      <c r="B216" s="10" t="s">
        <v>240</v>
      </c>
      <c r="C216" s="58" t="s">
        <v>18</v>
      </c>
      <c r="D216" s="58" t="s">
        <v>0</v>
      </c>
      <c r="E216" s="25" t="s">
        <v>41</v>
      </c>
      <c r="F216" s="30">
        <f t="shared" si="34"/>
        <v>4763.9</v>
      </c>
      <c r="G216" s="30">
        <f t="shared" si="34"/>
        <v>3466.47</v>
      </c>
      <c r="H216" s="30">
        <f t="shared" si="34"/>
        <v>72.7653813052331</v>
      </c>
    </row>
    <row r="217" spans="1:8" ht="15.75" customHeight="1">
      <c r="A217" s="35" t="s">
        <v>13</v>
      </c>
      <c r="B217" s="10" t="s">
        <v>240</v>
      </c>
      <c r="C217" s="51" t="s">
        <v>18</v>
      </c>
      <c r="D217" s="51" t="s">
        <v>0</v>
      </c>
      <c r="E217" s="25" t="s">
        <v>25</v>
      </c>
      <c r="F217" s="30">
        <v>4763.9</v>
      </c>
      <c r="G217" s="30">
        <v>3466.47</v>
      </c>
      <c r="H217" s="30">
        <f>G217*100/F217</f>
        <v>72.7653813052331</v>
      </c>
    </row>
    <row r="218" spans="1:8" ht="15.75" customHeight="1">
      <c r="A218" s="136" t="s">
        <v>235</v>
      </c>
      <c r="B218" s="142" t="s">
        <v>238</v>
      </c>
      <c r="C218" s="51"/>
      <c r="D218" s="51"/>
      <c r="E218" s="25"/>
      <c r="F218" s="27">
        <f aca="true" t="shared" si="35" ref="F218:H219">F219</f>
        <v>702.67</v>
      </c>
      <c r="G218" s="27">
        <f t="shared" si="35"/>
        <v>702.67</v>
      </c>
      <c r="H218" s="27">
        <f t="shared" si="35"/>
        <v>100</v>
      </c>
    </row>
    <row r="219" spans="1:8" ht="54.75" customHeight="1">
      <c r="A219" s="137" t="s">
        <v>236</v>
      </c>
      <c r="B219" s="140">
        <v>5001300000</v>
      </c>
      <c r="C219" s="50" t="s">
        <v>18</v>
      </c>
      <c r="D219" s="50" t="s">
        <v>2</v>
      </c>
      <c r="E219" s="25"/>
      <c r="F219" s="27">
        <f t="shared" si="35"/>
        <v>702.67</v>
      </c>
      <c r="G219" s="27">
        <f t="shared" si="35"/>
        <v>702.67</v>
      </c>
      <c r="H219" s="27">
        <f t="shared" si="35"/>
        <v>100</v>
      </c>
    </row>
    <row r="220" spans="1:8" ht="15.75" customHeight="1">
      <c r="A220" s="138" t="s">
        <v>237</v>
      </c>
      <c r="B220" s="141">
        <v>5001300113</v>
      </c>
      <c r="C220" s="51" t="s">
        <v>18</v>
      </c>
      <c r="D220" s="51" t="s">
        <v>2</v>
      </c>
      <c r="E220" s="25"/>
      <c r="F220" s="30">
        <f aca="true" t="shared" si="36" ref="F220:H221">F221</f>
        <v>702.67</v>
      </c>
      <c r="G220" s="30">
        <f t="shared" si="36"/>
        <v>702.67</v>
      </c>
      <c r="H220" s="30">
        <f t="shared" si="36"/>
        <v>100</v>
      </c>
    </row>
    <row r="221" spans="1:8" ht="15.75" customHeight="1">
      <c r="A221" s="139" t="s">
        <v>40</v>
      </c>
      <c r="B221" s="141">
        <v>5001300113</v>
      </c>
      <c r="C221" s="51" t="s">
        <v>18</v>
      </c>
      <c r="D221" s="51" t="s">
        <v>2</v>
      </c>
      <c r="E221" s="25" t="s">
        <v>41</v>
      </c>
      <c r="F221" s="30">
        <f t="shared" si="36"/>
        <v>702.67</v>
      </c>
      <c r="G221" s="30">
        <f t="shared" si="36"/>
        <v>702.67</v>
      </c>
      <c r="H221" s="30">
        <f t="shared" si="36"/>
        <v>100</v>
      </c>
    </row>
    <row r="222" spans="1:8" ht="15.75" customHeight="1">
      <c r="A222" s="139" t="s">
        <v>13</v>
      </c>
      <c r="B222" s="141">
        <v>5001300113</v>
      </c>
      <c r="C222" s="51" t="s">
        <v>18</v>
      </c>
      <c r="D222" s="51" t="s">
        <v>2</v>
      </c>
      <c r="E222" s="25" t="s">
        <v>25</v>
      </c>
      <c r="F222" s="30">
        <v>702.67</v>
      </c>
      <c r="G222" s="30">
        <v>702.67</v>
      </c>
      <c r="H222" s="30">
        <f>G222*100/F222</f>
        <v>100</v>
      </c>
    </row>
    <row r="223" spans="1:8" ht="15.75" customHeight="1">
      <c r="A223" s="123" t="s">
        <v>191</v>
      </c>
      <c r="B223" s="81" t="s">
        <v>194</v>
      </c>
      <c r="C223" s="50" t="s">
        <v>18</v>
      </c>
      <c r="D223" s="50" t="s">
        <v>0</v>
      </c>
      <c r="E223" s="19"/>
      <c r="F223" s="27">
        <f aca="true" t="shared" si="37" ref="F223:G225">F224</f>
        <v>0</v>
      </c>
      <c r="G223" s="27">
        <f t="shared" si="37"/>
        <v>0</v>
      </c>
      <c r="H223" s="27">
        <f>H224</f>
        <v>0</v>
      </c>
    </row>
    <row r="224" spans="1:8" ht="24.75" customHeight="1">
      <c r="A224" s="124" t="s">
        <v>192</v>
      </c>
      <c r="B224" s="105" t="s">
        <v>195</v>
      </c>
      <c r="C224" s="51" t="s">
        <v>18</v>
      </c>
      <c r="D224" s="51" t="s">
        <v>0</v>
      </c>
      <c r="E224" s="25"/>
      <c r="F224" s="30">
        <f t="shared" si="37"/>
        <v>0</v>
      </c>
      <c r="G224" s="30">
        <f t="shared" si="37"/>
        <v>0</v>
      </c>
      <c r="H224" s="30">
        <f>H225</f>
        <v>0</v>
      </c>
    </row>
    <row r="225" spans="1:8" ht="24.75" customHeight="1">
      <c r="A225" s="125" t="s">
        <v>193</v>
      </c>
      <c r="B225" s="105" t="s">
        <v>196</v>
      </c>
      <c r="C225" s="51" t="s">
        <v>18</v>
      </c>
      <c r="D225" s="51" t="s">
        <v>0</v>
      </c>
      <c r="E225" s="25"/>
      <c r="F225" s="30">
        <f t="shared" si="37"/>
        <v>0</v>
      </c>
      <c r="G225" s="30">
        <f t="shared" si="37"/>
        <v>0</v>
      </c>
      <c r="H225" s="30">
        <f>H226</f>
        <v>0</v>
      </c>
    </row>
    <row r="226" spans="1:8" ht="24.75" customHeight="1">
      <c r="A226" s="126" t="s">
        <v>45</v>
      </c>
      <c r="B226" s="105" t="s">
        <v>196</v>
      </c>
      <c r="C226" s="51" t="s">
        <v>18</v>
      </c>
      <c r="D226" s="51" t="s">
        <v>0</v>
      </c>
      <c r="E226" s="25" t="s">
        <v>35</v>
      </c>
      <c r="F226" s="30">
        <f>F228</f>
        <v>0</v>
      </c>
      <c r="G226" s="30">
        <f>G228</f>
        <v>0</v>
      </c>
      <c r="H226" s="30">
        <f>H227</f>
        <v>0</v>
      </c>
    </row>
    <row r="227" spans="1:8" ht="24.75" customHeight="1">
      <c r="A227" s="127" t="s">
        <v>46</v>
      </c>
      <c r="B227" s="105" t="s">
        <v>196</v>
      </c>
      <c r="C227" s="51" t="s">
        <v>18</v>
      </c>
      <c r="D227" s="51" t="s">
        <v>0</v>
      </c>
      <c r="E227" s="25" t="s">
        <v>36</v>
      </c>
      <c r="F227" s="30">
        <v>0</v>
      </c>
      <c r="G227" s="30">
        <v>0</v>
      </c>
      <c r="H227" s="30">
        <f>H228</f>
        <v>0</v>
      </c>
    </row>
    <row r="228" spans="1:8" ht="24.75" customHeight="1">
      <c r="A228" s="126" t="s">
        <v>182</v>
      </c>
      <c r="B228" s="105" t="s">
        <v>196</v>
      </c>
      <c r="C228" s="51" t="s">
        <v>18</v>
      </c>
      <c r="D228" s="51" t="s">
        <v>0</v>
      </c>
      <c r="E228" s="25" t="s">
        <v>105</v>
      </c>
      <c r="F228" s="30">
        <v>0</v>
      </c>
      <c r="G228" s="30">
        <v>0</v>
      </c>
      <c r="H228" s="30">
        <v>0</v>
      </c>
    </row>
    <row r="229" spans="1:8" ht="15">
      <c r="A229" s="37" t="s">
        <v>21</v>
      </c>
      <c r="B229" s="25"/>
      <c r="C229" s="50" t="s">
        <v>5</v>
      </c>
      <c r="D229" s="50"/>
      <c r="E229" s="25"/>
      <c r="F229" s="27">
        <f aca="true" t="shared" si="38" ref="F229:H231">F230</f>
        <v>435</v>
      </c>
      <c r="G229" s="27">
        <f t="shared" si="38"/>
        <v>435</v>
      </c>
      <c r="H229" s="27">
        <f t="shared" si="38"/>
        <v>100</v>
      </c>
    </row>
    <row r="230" spans="1:8" ht="15">
      <c r="A230" s="37" t="s">
        <v>22</v>
      </c>
      <c r="B230" s="25"/>
      <c r="C230" s="50" t="s">
        <v>5</v>
      </c>
      <c r="D230" s="50" t="s">
        <v>0</v>
      </c>
      <c r="E230" s="25"/>
      <c r="F230" s="27">
        <f>F231</f>
        <v>435</v>
      </c>
      <c r="G230" s="27">
        <f>G231</f>
        <v>435</v>
      </c>
      <c r="H230" s="27">
        <f>H231</f>
        <v>100</v>
      </c>
    </row>
    <row r="231" spans="1:8" ht="64.5" customHeight="1">
      <c r="A231" s="79" t="s">
        <v>83</v>
      </c>
      <c r="B231" s="70" t="s">
        <v>151</v>
      </c>
      <c r="C231" s="51" t="s">
        <v>5</v>
      </c>
      <c r="D231" s="51" t="s">
        <v>0</v>
      </c>
      <c r="E231" s="22"/>
      <c r="F231" s="30">
        <f t="shared" si="38"/>
        <v>435</v>
      </c>
      <c r="G231" s="30">
        <f t="shared" si="38"/>
        <v>435</v>
      </c>
      <c r="H231" s="30">
        <f t="shared" si="38"/>
        <v>100</v>
      </c>
    </row>
    <row r="232" spans="1:8" ht="25.5">
      <c r="A232" s="24" t="s">
        <v>84</v>
      </c>
      <c r="B232" s="70" t="s">
        <v>241</v>
      </c>
      <c r="C232" s="58" t="s">
        <v>5</v>
      </c>
      <c r="D232" s="58" t="s">
        <v>0</v>
      </c>
      <c r="E232" s="25"/>
      <c r="F232" s="30">
        <f aca="true" t="shared" si="39" ref="F232:H233">F233</f>
        <v>435</v>
      </c>
      <c r="G232" s="30">
        <f t="shared" si="39"/>
        <v>435</v>
      </c>
      <c r="H232" s="30">
        <f t="shared" si="39"/>
        <v>100</v>
      </c>
    </row>
    <row r="233" spans="1:8" ht="15">
      <c r="A233" s="14" t="s">
        <v>40</v>
      </c>
      <c r="B233" s="70" t="s">
        <v>241</v>
      </c>
      <c r="C233" s="58" t="s">
        <v>5</v>
      </c>
      <c r="D233" s="58" t="s">
        <v>0</v>
      </c>
      <c r="E233" s="25" t="s">
        <v>41</v>
      </c>
      <c r="F233" s="30">
        <f t="shared" si="39"/>
        <v>435</v>
      </c>
      <c r="G233" s="30">
        <f t="shared" si="39"/>
        <v>435</v>
      </c>
      <c r="H233" s="30">
        <f t="shared" si="39"/>
        <v>100</v>
      </c>
    </row>
    <row r="234" spans="1:8" ht="15">
      <c r="A234" s="35" t="s">
        <v>13</v>
      </c>
      <c r="B234" s="70" t="s">
        <v>241</v>
      </c>
      <c r="C234" s="58" t="s">
        <v>5</v>
      </c>
      <c r="D234" s="58" t="s">
        <v>0</v>
      </c>
      <c r="E234" s="25" t="s">
        <v>25</v>
      </c>
      <c r="F234" s="30">
        <v>435</v>
      </c>
      <c r="G234" s="30">
        <v>435</v>
      </c>
      <c r="H234" s="30">
        <f>G234*100/F234</f>
        <v>100</v>
      </c>
    </row>
    <row r="235" spans="1:8" ht="15">
      <c r="A235" s="52" t="s">
        <v>14</v>
      </c>
      <c r="B235" s="53"/>
      <c r="C235" s="53"/>
      <c r="D235" s="53"/>
      <c r="E235" s="53"/>
      <c r="F235" s="27">
        <f>F10</f>
        <v>65122.920000000006</v>
      </c>
      <c r="G235" s="65">
        <f>G10+G7</f>
        <v>55352.15200000001</v>
      </c>
      <c r="H235" s="65">
        <f>G235*100/F235</f>
        <v>84.99642215060382</v>
      </c>
    </row>
    <row r="236" spans="1:8" ht="15">
      <c r="A236" s="62" t="s">
        <v>68</v>
      </c>
      <c r="B236" s="67"/>
      <c r="C236" s="63"/>
      <c r="D236" s="53"/>
      <c r="E236" s="67"/>
      <c r="F236" s="27"/>
      <c r="G236" s="61">
        <v>0</v>
      </c>
      <c r="H236" s="61">
        <v>0</v>
      </c>
    </row>
    <row r="237" spans="1:8" ht="15">
      <c r="A237" s="52" t="s">
        <v>69</v>
      </c>
      <c r="B237" s="53"/>
      <c r="C237" s="53"/>
      <c r="D237" s="53"/>
      <c r="E237" s="53"/>
      <c r="F237" s="27">
        <f>F235</f>
        <v>65122.920000000006</v>
      </c>
      <c r="G237" s="65">
        <f>G235+G236</f>
        <v>55352.15200000001</v>
      </c>
      <c r="H237" s="65">
        <f>H235+H236</f>
        <v>84.99642215060382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120" verticalDpi="12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2022-02-24T09:32:53Z</cp:lastPrinted>
  <dcterms:created xsi:type="dcterms:W3CDTF">2002-11-21T11:52:45Z</dcterms:created>
  <dcterms:modified xsi:type="dcterms:W3CDTF">2022-10-11T11:32:41Z</dcterms:modified>
  <cp:category/>
  <cp:version/>
  <cp:contentType/>
  <cp:contentStatus/>
</cp:coreProperties>
</file>