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<sst xmlns="http://schemas.openxmlformats.org/spreadsheetml/2006/main" count="1175" uniqueCount="238">
  <si>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</si>
  <si>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</si>
  <si>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</si>
  <si>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</si>
  <si>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</si>
  <si>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</si>
  <si>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</si>
  <si>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</si>
  <si>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</si>
  <si>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</si>
  <si>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</si>
  <si>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</si>
  <si>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</si>
  <si>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</si>
  <si>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</si>
  <si>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</si>
  <si>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</si>
  <si>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</si>
  <si>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</si>
  <si>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</si>
  <si>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</si>
  <si>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</si>
  <si>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</si>
  <si>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</si>
  <si>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</si>
  <si>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</si>
  <si>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</si>
  <si>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</si>
  <si>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</si>
  <si>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</si>
  <si>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</si>
  <si>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</si>
  <si>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</si>
  <si>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</si>
  <si>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</si>
  <si>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</si>
  <si>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</si>
  <si>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</si>
  <si>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</si>
  <si>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</si>
  <si>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</si>
  <si>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</si>
  <si>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</si>
  <si>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</si>
  <si>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</si>
  <si>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</si>
  <si>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</si>
  <si>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</si>
  <si>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</si>
  <si>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</si>
  <si>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</si>
  <si>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</si>
  <si>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</si>
  <si>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</si>
  <si>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</si>
  <si>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</si>
  <si>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</si>
  <si>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</si>
  <si>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</si>
  <si>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</si>
  <si>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</si>
  <si>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</si>
  <si>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</si>
  <si>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</si>
  <si>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</si>
  <si>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</si>
  <si>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</si>
  <si>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</si>
  <si>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</si>
  <si>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</si>
  <si>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</si>
  <si>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</si>
  <si>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</si>
  <si>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</si>
  <si>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</si>
  <si>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</si>
  <si>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</si>
  <si>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</si>
  <si>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</si>
  <si>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</si>
  <si>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</si>
  <si>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</si>
  <si>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Закупка товаров, работ и услуг в целях капитального ремонта государственного (муниципального имущества</t>
  </si>
  <si>
    <t>243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</si>
  <si>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</si>
  <si>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</si>
  <si>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</si>
  <si>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</si>
  <si>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</si>
  <si>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</si>
  <si>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</si>
  <si>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</si>
  <si>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</si>
  <si>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</si>
  <si>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</si>
  <si>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</si>
  <si>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Закупка энергетических ресурсов</t>
  </si>
  <si>
    <t>247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</si>
  <si>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</si>
  <si>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</si>
  <si>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Реализация инициативных проектов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</si>
  <si>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</si>
  <si>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</si>
  <si>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</si>
  <si>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</si>
  <si>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</si>
  <si>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</si>
  <si>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</si>
  <si>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</si>
  <si>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</si>
  <si>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</si>
  <si>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</si>
  <si>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</si>
  <si>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</si>
  <si>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</si>
  <si>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</si>
  <si>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</si>
  <si>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</si>
  <si>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</si>
  <si>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</si>
  <si>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</si>
  <si>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</si>
  <si>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</si>
  <si>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</si>
  <si>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техническиких планов сооружений(автодорог) и межевых планов  на образование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</si>
  <si>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</si>
  <si>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</si>
  <si>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</si>
  <si>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</si>
  <si>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</si>
  <si>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</si>
  <si>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</si>
  <si>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</si>
  <si>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</si>
  <si>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</si>
  <si>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</si>
  <si>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</si>
  <si>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</si>
  <si>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</si>
  <si>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</si>
  <si>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</si>
  <si>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</si>
  <si>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</si>
  <si>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</si>
  <si>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</si>
  <si>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</si>
  <si>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</si>
  <si>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</si>
  <si>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</si>
  <si>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</si>
  <si>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</si>
  <si>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</si>
  <si>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</si>
  <si>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</si>
  <si>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</si>
  <si>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</si>
  <si>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</si>
  <si>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</si>
  <si>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</si>
  <si>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</si>
  <si>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</si>
  <si>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</si>
  <si>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</si>
  <si>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</si>
  <si>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</si>
  <si>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</si>
  <si>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</si>
  <si>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</si>
  <si>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</si>
  <si>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</si>
  <si>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</si>
  <si>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50 4 12 00000</t>
  </si>
  <si>
    <t>50 4 12 20211</t>
  </si>
  <si>
    <t>50 4 12 20214</t>
  </si>
  <si>
    <t>50 4 12 20213</t>
  </si>
  <si>
    <t>50 4 12 20216</t>
  </si>
  <si>
    <t>54 4 00 00000</t>
  </si>
  <si>
    <t>54 4 01 S1510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</si>
  <si>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</si>
  <si>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</si>
  <si>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</si>
  <si>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</si>
  <si>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</si>
  <si>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</si>
  <si>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</si>
  <si>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</si>
  <si>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</si>
  <si>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</si>
  <si>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</si>
  <si>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</si>
  <si>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</si>
  <si>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</si>
  <si>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</si>
  <si>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</si>
  <si>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</si>
  <si>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</si>
  <si>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</si>
  <si>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</si>
  <si>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</si>
  <si>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</si>
  <si>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</si>
  <si>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50 4 06 20134</t>
  </si>
  <si>
    <t>50 4  11 20131</t>
  </si>
  <si>
    <t>Мероприятия по организации проведения выборов</t>
  </si>
  <si>
    <t>50  4 19 00000</t>
  </si>
  <si>
    <t>50 4 19 20260</t>
  </si>
  <si>
    <t>55 4 01 20132</t>
  </si>
  <si>
    <t>55 4 01 20133</t>
  </si>
  <si>
    <t>50 5 П5 20133</t>
  </si>
  <si>
    <t>Приложение №6</t>
  </si>
  <si>
    <t>50 4 04 2Д136</t>
  </si>
  <si>
    <t>Мероприятия по завершению реализации инициативных проектов</t>
  </si>
  <si>
    <t>50 5 П5 И1400</t>
  </si>
  <si>
    <t>50 4 17 20250</t>
  </si>
  <si>
    <t>к постановлению</t>
  </si>
  <si>
    <t>назначено</t>
  </si>
  <si>
    <t>исполнено</t>
  </si>
  <si>
    <t>%</t>
  </si>
  <si>
    <t>Другие общегосударственные вопросы</t>
  </si>
  <si>
    <t>Финансирование общественной организации пожарной охраны на финансовое и материально-техническое стимулирование деятельности добровольных пожарных команд</t>
  </si>
  <si>
    <t>Поддержка добровольных народных дружин сельсовета</t>
  </si>
  <si>
    <t>Обеспечение комплексного развития сельских территорий</t>
  </si>
  <si>
    <t>Комплексы процессных мероприятий "Мероприятия по благоустройству муниципального образования"</t>
  </si>
  <si>
    <t>Муниципальная программа "Развитие улично-дорожной сети на территории муниципального образования Тюльганский поссовет Тюльганского района Оренбургской области на 2023-2024годы</t>
  </si>
  <si>
    <t>Осуществление дорожной деятельности</t>
  </si>
  <si>
    <t>56 0 00 00000</t>
  </si>
  <si>
    <t>56 4 00 00000</t>
  </si>
  <si>
    <t>56 4 04 S1320</t>
  </si>
  <si>
    <t>Обеспечение мероприятий по восстановлению кровель многоквартирных домов за счет средств бюджета поселений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</si>
  <si>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</si>
  <si>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</si>
  <si>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50 4 14 20221</t>
  </si>
  <si>
    <t>810</t>
  </si>
  <si>
    <t>813</t>
  </si>
  <si>
    <t xml:space="preserve">Строительный контроль за выполнением работ </t>
  </si>
  <si>
    <t>Комплексы процессных мероприятий "Организация проведения выборов и референдумов"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</si>
  <si>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     исполнение за полугодие 2023г
</t>
  </si>
  <si>
    <t>от 31.07.2023 года №53-п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</si>
</sst>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4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3" fillId="32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vertical="top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43" fontId="11" fillId="0" borderId="10" xfId="6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2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3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zoomScaleSheetLayoutView="100" zoomScalePageLayoutView="0" workbookViewId="0" topLeftCell="A116">
      <selection activeCell="A8" sqref="A8:F8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2:5" ht="15">
      <c r="B1" s="5" t="s">
        <v>209</v>
      </c>
      <c r="C1" s="5"/>
      <c r="D1" s="5"/>
      <c r="E1" s="6"/>
    </row>
    <row r="2" spans="2:4" ht="15">
      <c r="B2" s="4" t="s">
        <v>214</v>
      </c>
      <c r="C2" s="4"/>
      <c r="D2" s="4"/>
    </row>
    <row r="3" spans="2:4" ht="15">
      <c r="B3" s="4"/>
      <c r="C3" s="4"/>
      <c r="D3" s="4"/>
    </row>
    <row r="4" spans="2:4" ht="15">
      <c r="B4" s="2" t="s">
        <v>237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35" t="s">
        <v>236</v>
      </c>
      <c r="B8" s="135"/>
      <c r="C8" s="135"/>
      <c r="D8" s="135"/>
      <c r="E8" s="135"/>
      <c r="F8" s="135"/>
      <c r="H8" s="1" t="s">
        <v>79</v>
      </c>
    </row>
    <row r="9" spans="1:8" ht="75" customHeight="1">
      <c r="A9" s="131" t="s">
        <v>74</v>
      </c>
      <c r="B9" s="132" t="s">
        <v>75</v>
      </c>
      <c r="C9" s="132" t="s">
        <v>76</v>
      </c>
      <c r="D9" s="132" t="s">
        <v>77</v>
      </c>
      <c r="E9" s="132" t="s">
        <v>78</v>
      </c>
      <c r="F9" s="132" t="s">
        <v>215</v>
      </c>
      <c r="G9" s="133" t="s">
        <v>216</v>
      </c>
      <c r="H9" s="70" t="s">
        <v>217</v>
      </c>
    </row>
    <row r="10" spans="1:8" ht="28.5" customHeight="1">
      <c r="A10" s="30" t="s">
        <v>48</v>
      </c>
      <c r="B10" s="31"/>
      <c r="C10" s="31"/>
      <c r="D10" s="31"/>
      <c r="E10" s="31"/>
      <c r="F10" s="22">
        <f>F11+F131+F230</f>
        <v>99524.38100000001</v>
      </c>
      <c r="G10" s="54">
        <f>G11+G230</f>
        <v>20909.730000000003</v>
      </c>
      <c r="H10" s="54">
        <f>G10*100/F10</f>
        <v>21.009655915368114</v>
      </c>
    </row>
    <row r="11" spans="1:8" ht="54.75" customHeight="1">
      <c r="A11" s="58" t="s">
        <v>84</v>
      </c>
      <c r="B11" s="87" t="s">
        <v>85</v>
      </c>
      <c r="C11" s="45"/>
      <c r="D11" s="45"/>
      <c r="E11" s="31"/>
      <c r="F11" s="22">
        <f>F12+F19+F44+F56+F63+F70+F85+F163+F174+F195+F205+F242+F250+F266+F51+F234+F238+F101+F137</f>
        <v>77101.641</v>
      </c>
      <c r="G11" s="54">
        <f>G12+G19+G44+G56+G63+G70+G85+G101+G162+G250+G242+G266+G234+G238+G137</f>
        <v>20408.810000000005</v>
      </c>
      <c r="H11" s="54">
        <f>G11*100/F11</f>
        <v>26.470007298547646</v>
      </c>
    </row>
    <row r="12" spans="1:8" ht="15">
      <c r="A12" s="58" t="s">
        <v>107</v>
      </c>
      <c r="B12" s="87" t="s">
        <v>145</v>
      </c>
      <c r="C12" s="45" t="s">
        <v>0</v>
      </c>
      <c r="D12" s="45" t="s">
        <v>1</v>
      </c>
      <c r="E12" s="118"/>
      <c r="F12" s="22">
        <f>F13</f>
        <v>1719</v>
      </c>
      <c r="G12" s="54">
        <f>G13</f>
        <v>714.73</v>
      </c>
      <c r="H12" s="54">
        <f>H13</f>
        <v>41.5782431646306</v>
      </c>
    </row>
    <row r="13" spans="1:8" ht="31.5" customHeight="1">
      <c r="A13" s="12" t="s">
        <v>108</v>
      </c>
      <c r="B13" s="67" t="s">
        <v>146</v>
      </c>
      <c r="C13" s="45" t="s">
        <v>0</v>
      </c>
      <c r="D13" s="45" t="s">
        <v>1</v>
      </c>
      <c r="E13" s="119"/>
      <c r="F13" s="38">
        <f>F14</f>
        <v>1719</v>
      </c>
      <c r="G13" s="54">
        <f aca="true" t="shared" si="0" ref="G13:H15">G14</f>
        <v>714.73</v>
      </c>
      <c r="H13" s="54">
        <f t="shared" si="0"/>
        <v>41.5782431646306</v>
      </c>
    </row>
    <row r="14" spans="1:8" ht="15">
      <c r="A14" s="37" t="s">
        <v>8</v>
      </c>
      <c r="B14" s="67" t="s">
        <v>147</v>
      </c>
      <c r="C14" s="68" t="s">
        <v>0</v>
      </c>
      <c r="D14" s="68" t="s">
        <v>1</v>
      </c>
      <c r="E14" s="34"/>
      <c r="F14" s="39">
        <f>F15</f>
        <v>1719</v>
      </c>
      <c r="G14" s="56">
        <f t="shared" si="0"/>
        <v>714.73</v>
      </c>
      <c r="H14" s="56">
        <f t="shared" si="0"/>
        <v>41.5782431646306</v>
      </c>
    </row>
    <row r="15" spans="1:8" ht="66">
      <c r="A15" s="35" t="s">
        <v>41</v>
      </c>
      <c r="B15" s="67" t="s">
        <v>147</v>
      </c>
      <c r="C15" s="47" t="s">
        <v>0</v>
      </c>
      <c r="D15" s="47" t="s">
        <v>1</v>
      </c>
      <c r="E15" s="9" t="s">
        <v>31</v>
      </c>
      <c r="F15" s="24">
        <f>F16</f>
        <v>1719</v>
      </c>
      <c r="G15" s="56">
        <f t="shared" si="0"/>
        <v>714.73</v>
      </c>
      <c r="H15" s="56">
        <f t="shared" si="0"/>
        <v>41.5782431646306</v>
      </c>
    </row>
    <row r="16" spans="1:8" ht="27">
      <c r="A16" s="12" t="s">
        <v>42</v>
      </c>
      <c r="B16" s="67" t="s">
        <v>147</v>
      </c>
      <c r="C16" s="47" t="s">
        <v>0</v>
      </c>
      <c r="D16" s="47" t="s">
        <v>1</v>
      </c>
      <c r="E16" s="9" t="s">
        <v>32</v>
      </c>
      <c r="F16" s="24">
        <f>F17+F18</f>
        <v>1719</v>
      </c>
      <c r="G16" s="56">
        <f>G17+G18</f>
        <v>714.73</v>
      </c>
      <c r="H16" s="56">
        <f>G16*100/F16</f>
        <v>41.5782431646306</v>
      </c>
    </row>
    <row r="17" spans="1:8" ht="30" customHeight="1">
      <c r="A17" s="36" t="s">
        <v>80</v>
      </c>
      <c r="B17" s="67" t="s">
        <v>147</v>
      </c>
      <c r="C17" s="47" t="s">
        <v>0</v>
      </c>
      <c r="D17" s="47" t="s">
        <v>1</v>
      </c>
      <c r="E17" s="9" t="s">
        <v>22</v>
      </c>
      <c r="F17" s="24">
        <v>1320</v>
      </c>
      <c r="G17" s="56">
        <v>548.95</v>
      </c>
      <c r="H17" s="56">
        <f>G17*100/F17</f>
        <v>41.58712121212122</v>
      </c>
    </row>
    <row r="18" spans="1:8" ht="15">
      <c r="A18" s="36" t="s">
        <v>81</v>
      </c>
      <c r="B18" s="67" t="s">
        <v>147</v>
      </c>
      <c r="C18" s="47" t="s">
        <v>0</v>
      </c>
      <c r="D18" s="47" t="s">
        <v>1</v>
      </c>
      <c r="E18" s="9" t="s">
        <v>73</v>
      </c>
      <c r="F18" s="24">
        <v>399</v>
      </c>
      <c r="G18" s="56">
        <v>165.78</v>
      </c>
      <c r="H18" s="56">
        <f>G18*100/F18</f>
        <v>41.54887218045113</v>
      </c>
    </row>
    <row r="19" spans="1:8" ht="39">
      <c r="A19" s="32" t="s">
        <v>9</v>
      </c>
      <c r="B19" s="110"/>
      <c r="C19" s="45" t="s">
        <v>0</v>
      </c>
      <c r="D19" s="45" t="s">
        <v>2</v>
      </c>
      <c r="E19" s="9"/>
      <c r="F19" s="120">
        <f>F22+F37</f>
        <v>7100.499999999999</v>
      </c>
      <c r="G19" s="55">
        <f>G20</f>
        <v>3455.54</v>
      </c>
      <c r="H19" s="55">
        <f>G19*100/F19</f>
        <v>48.666150271107675</v>
      </c>
    </row>
    <row r="20" spans="1:8" ht="53.25">
      <c r="A20" s="58" t="s">
        <v>84</v>
      </c>
      <c r="B20" s="87" t="s">
        <v>85</v>
      </c>
      <c r="C20" s="45" t="s">
        <v>0</v>
      </c>
      <c r="D20" s="45" t="s">
        <v>2</v>
      </c>
      <c r="E20" s="9"/>
      <c r="F20" s="120">
        <f>F22+F37</f>
        <v>7100.499999999999</v>
      </c>
      <c r="G20" s="55">
        <f>G22+G37</f>
        <v>3455.54</v>
      </c>
      <c r="H20" s="55">
        <f>G20*100/F20</f>
        <v>48.666150271107675</v>
      </c>
    </row>
    <row r="21" spans="1:8" ht="15">
      <c r="A21" s="58" t="s">
        <v>107</v>
      </c>
      <c r="B21" s="64" t="s">
        <v>148</v>
      </c>
      <c r="C21" s="45" t="s">
        <v>0</v>
      </c>
      <c r="D21" s="45" t="s">
        <v>2</v>
      </c>
      <c r="E21" s="9"/>
      <c r="F21" s="120">
        <f aca="true" t="shared" si="1" ref="F21:H22">F22</f>
        <v>6694.799999999999</v>
      </c>
      <c r="G21" s="55">
        <f t="shared" si="1"/>
        <v>3252.69</v>
      </c>
      <c r="H21" s="55">
        <f t="shared" si="1"/>
        <v>48.5853199498118</v>
      </c>
    </row>
    <row r="22" spans="1:8" ht="26.25">
      <c r="A22" s="37" t="s">
        <v>109</v>
      </c>
      <c r="B22" s="66" t="s">
        <v>149</v>
      </c>
      <c r="C22" s="68" t="s">
        <v>0</v>
      </c>
      <c r="D22" s="68" t="s">
        <v>2</v>
      </c>
      <c r="E22" s="34"/>
      <c r="F22" s="78">
        <f t="shared" si="1"/>
        <v>6694.799999999999</v>
      </c>
      <c r="G22" s="62">
        <f t="shared" si="1"/>
        <v>3252.69</v>
      </c>
      <c r="H22" s="62">
        <f t="shared" si="1"/>
        <v>48.5853199498118</v>
      </c>
    </row>
    <row r="23" spans="1:8" ht="15">
      <c r="A23" s="91" t="s">
        <v>4</v>
      </c>
      <c r="B23" s="66" t="s">
        <v>150</v>
      </c>
      <c r="C23" s="68" t="s">
        <v>0</v>
      </c>
      <c r="D23" s="68" t="s">
        <v>2</v>
      </c>
      <c r="E23" s="34"/>
      <c r="F23" s="78">
        <f>F24+F28+F33</f>
        <v>6694.799999999999</v>
      </c>
      <c r="G23" s="51">
        <f>G24+G28+G33</f>
        <v>3252.69</v>
      </c>
      <c r="H23" s="51">
        <f>G23*100/F23</f>
        <v>48.5853199498118</v>
      </c>
    </row>
    <row r="24" spans="1:8" ht="66">
      <c r="A24" s="35" t="s">
        <v>41</v>
      </c>
      <c r="B24" s="66" t="s">
        <v>150</v>
      </c>
      <c r="C24" s="47" t="s">
        <v>0</v>
      </c>
      <c r="D24" s="47" t="s">
        <v>2</v>
      </c>
      <c r="E24" s="9" t="s">
        <v>31</v>
      </c>
      <c r="F24" s="63">
        <f>F25</f>
        <v>5344.7</v>
      </c>
      <c r="G24" s="121">
        <f>G25</f>
        <v>2652.8</v>
      </c>
      <c r="H24" s="121">
        <f>H25</f>
        <v>49.63421707485921</v>
      </c>
    </row>
    <row r="25" spans="1:8" ht="27">
      <c r="A25" s="12" t="s">
        <v>42</v>
      </c>
      <c r="B25" s="66" t="s">
        <v>150</v>
      </c>
      <c r="C25" s="47" t="s">
        <v>0</v>
      </c>
      <c r="D25" s="47" t="s">
        <v>2</v>
      </c>
      <c r="E25" s="9" t="s">
        <v>32</v>
      </c>
      <c r="F25" s="24">
        <f>F26+F27</f>
        <v>5344.7</v>
      </c>
      <c r="G25" s="56">
        <f>G26+G27</f>
        <v>2652.8</v>
      </c>
      <c r="H25" s="56">
        <f>G25*100/F25</f>
        <v>49.63421707485921</v>
      </c>
    </row>
    <row r="26" spans="1:8" ht="15">
      <c r="A26" s="36" t="s">
        <v>80</v>
      </c>
      <c r="B26" s="66" t="s">
        <v>150</v>
      </c>
      <c r="C26" s="47" t="s">
        <v>0</v>
      </c>
      <c r="D26" s="47" t="s">
        <v>2</v>
      </c>
      <c r="E26" s="9" t="s">
        <v>22</v>
      </c>
      <c r="F26" s="24">
        <v>4105</v>
      </c>
      <c r="G26" s="56">
        <v>2038.3</v>
      </c>
      <c r="H26" s="56">
        <f>G26*100/F26</f>
        <v>49.65408038976857</v>
      </c>
    </row>
    <row r="27" spans="1:8" ht="32.25" customHeight="1">
      <c r="A27" s="36" t="s">
        <v>81</v>
      </c>
      <c r="B27" s="66" t="s">
        <v>150</v>
      </c>
      <c r="C27" s="47" t="s">
        <v>0</v>
      </c>
      <c r="D27" s="47" t="s">
        <v>2</v>
      </c>
      <c r="E27" s="9" t="s">
        <v>73</v>
      </c>
      <c r="F27" s="24">
        <v>1239.7</v>
      </c>
      <c r="G27" s="56">
        <v>614.5</v>
      </c>
      <c r="H27" s="56">
        <f>G27*100/F27</f>
        <v>49.568443978381865</v>
      </c>
    </row>
    <row r="28" spans="1:8" ht="27">
      <c r="A28" s="12" t="s">
        <v>43</v>
      </c>
      <c r="B28" s="66" t="s">
        <v>150</v>
      </c>
      <c r="C28" s="47" t="s">
        <v>0</v>
      </c>
      <c r="D28" s="47" t="s">
        <v>2</v>
      </c>
      <c r="E28" s="9" t="s">
        <v>33</v>
      </c>
      <c r="F28" s="24">
        <f>F29</f>
        <v>1314.1</v>
      </c>
      <c r="G28" s="51">
        <f>G29</f>
        <v>583.45</v>
      </c>
      <c r="H28" s="51">
        <f>H29</f>
        <v>125.28073846921994</v>
      </c>
    </row>
    <row r="29" spans="1:8" ht="27">
      <c r="A29" s="12" t="s">
        <v>44</v>
      </c>
      <c r="B29" s="66" t="s">
        <v>150</v>
      </c>
      <c r="C29" s="47" t="s">
        <v>0</v>
      </c>
      <c r="D29" s="47" t="s">
        <v>2</v>
      </c>
      <c r="E29" s="9" t="s">
        <v>34</v>
      </c>
      <c r="F29" s="24">
        <f>F30+F31+F32</f>
        <v>1314.1</v>
      </c>
      <c r="G29" s="126">
        <f>G30+G31+G32</f>
        <v>583.45</v>
      </c>
      <c r="H29" s="122">
        <f>H30+H31+H32</f>
        <v>125.28073846921994</v>
      </c>
    </row>
    <row r="30" spans="1:8" ht="27">
      <c r="A30" s="12" t="s">
        <v>43</v>
      </c>
      <c r="B30" s="66" t="s">
        <v>150</v>
      </c>
      <c r="C30" s="47" t="s">
        <v>0</v>
      </c>
      <c r="D30" s="47" t="s">
        <v>2</v>
      </c>
      <c r="E30" s="9" t="s">
        <v>54</v>
      </c>
      <c r="F30" s="24">
        <v>712.6</v>
      </c>
      <c r="G30" s="51">
        <v>309.61</v>
      </c>
      <c r="H30" s="51">
        <f>G30*100/F30</f>
        <v>43.447937131630646</v>
      </c>
    </row>
    <row r="31" spans="1:8" ht="27">
      <c r="A31" s="12" t="s">
        <v>45</v>
      </c>
      <c r="B31" s="66" t="s">
        <v>150</v>
      </c>
      <c r="C31" s="47" t="s">
        <v>0</v>
      </c>
      <c r="D31" s="47" t="s">
        <v>2</v>
      </c>
      <c r="E31" s="9" t="s">
        <v>24</v>
      </c>
      <c r="F31" s="24">
        <v>193.5</v>
      </c>
      <c r="G31" s="56">
        <v>54.16</v>
      </c>
      <c r="H31" s="56">
        <f>G31*100/F31</f>
        <v>27.989664082687337</v>
      </c>
    </row>
    <row r="32" spans="1:8" ht="15">
      <c r="A32" s="12" t="s">
        <v>96</v>
      </c>
      <c r="B32" s="66" t="s">
        <v>150</v>
      </c>
      <c r="C32" s="47" t="s">
        <v>0</v>
      </c>
      <c r="D32" s="47" t="s">
        <v>2</v>
      </c>
      <c r="E32" s="9" t="s">
        <v>97</v>
      </c>
      <c r="F32" s="24">
        <v>408</v>
      </c>
      <c r="G32" s="56">
        <v>219.68</v>
      </c>
      <c r="H32" s="56">
        <f>G32*100/F32</f>
        <v>53.84313725490196</v>
      </c>
    </row>
    <row r="33" spans="1:8" ht="15">
      <c r="A33" s="12" t="s">
        <v>37</v>
      </c>
      <c r="B33" s="66" t="s">
        <v>150</v>
      </c>
      <c r="C33" s="47" t="s">
        <v>0</v>
      </c>
      <c r="D33" s="47" t="s">
        <v>2</v>
      </c>
      <c r="E33" s="9" t="s">
        <v>35</v>
      </c>
      <c r="F33" s="84">
        <f>F34</f>
        <v>36</v>
      </c>
      <c r="G33" s="51">
        <f>G34</f>
        <v>16.44</v>
      </c>
      <c r="H33" s="51">
        <f>H34</f>
        <v>45.66666666666667</v>
      </c>
    </row>
    <row r="34" spans="1:8" ht="15">
      <c r="A34" s="12" t="s">
        <v>46</v>
      </c>
      <c r="B34" s="66" t="s">
        <v>150</v>
      </c>
      <c r="C34" s="47" t="s">
        <v>0</v>
      </c>
      <c r="D34" s="47" t="s">
        <v>2</v>
      </c>
      <c r="E34" s="9" t="s">
        <v>36</v>
      </c>
      <c r="F34" s="84">
        <f>F35+F36</f>
        <v>36</v>
      </c>
      <c r="G34" s="51">
        <f>G35+G36</f>
        <v>16.44</v>
      </c>
      <c r="H34" s="51">
        <f>G34*100/F34</f>
        <v>45.66666666666667</v>
      </c>
    </row>
    <row r="35" spans="1:8" ht="15">
      <c r="A35" s="12" t="s">
        <v>25</v>
      </c>
      <c r="B35" s="66" t="s">
        <v>150</v>
      </c>
      <c r="C35" s="47" t="s">
        <v>0</v>
      </c>
      <c r="D35" s="47" t="s">
        <v>2</v>
      </c>
      <c r="E35" s="9" t="s">
        <v>68</v>
      </c>
      <c r="F35" s="84">
        <v>21</v>
      </c>
      <c r="G35" s="51">
        <v>2.94</v>
      </c>
      <c r="H35" s="51">
        <f>G35*100/F35</f>
        <v>14</v>
      </c>
    </row>
    <row r="36" spans="1:8" ht="15" customHeight="1">
      <c r="A36" s="12" t="s">
        <v>61</v>
      </c>
      <c r="B36" s="66" t="s">
        <v>150</v>
      </c>
      <c r="C36" s="47" t="s">
        <v>0</v>
      </c>
      <c r="D36" s="47" t="s">
        <v>2</v>
      </c>
      <c r="E36" s="9" t="s">
        <v>62</v>
      </c>
      <c r="F36" s="24">
        <v>15</v>
      </c>
      <c r="G36" s="51">
        <v>13.5</v>
      </c>
      <c r="H36" s="51">
        <f>G36*100/F36</f>
        <v>90</v>
      </c>
    </row>
    <row r="37" spans="1:8" ht="52.5">
      <c r="A37" s="90" t="s">
        <v>110</v>
      </c>
      <c r="B37" s="64" t="s">
        <v>151</v>
      </c>
      <c r="C37" s="45" t="s">
        <v>0</v>
      </c>
      <c r="D37" s="45" t="s">
        <v>2</v>
      </c>
      <c r="E37" s="33"/>
      <c r="F37" s="72">
        <f aca="true" t="shared" si="2" ref="F37:H39">F38</f>
        <v>405.7</v>
      </c>
      <c r="G37" s="55">
        <f t="shared" si="2"/>
        <v>202.85</v>
      </c>
      <c r="H37" s="55">
        <f t="shared" si="2"/>
        <v>50</v>
      </c>
    </row>
    <row r="38" spans="1:8" ht="66">
      <c r="A38" s="92" t="s">
        <v>86</v>
      </c>
      <c r="B38" s="73" t="s">
        <v>152</v>
      </c>
      <c r="C38" s="68" t="s">
        <v>0</v>
      </c>
      <c r="D38" s="68" t="s">
        <v>2</v>
      </c>
      <c r="E38" s="9"/>
      <c r="F38" s="24">
        <f t="shared" si="2"/>
        <v>405.7</v>
      </c>
      <c r="G38" s="56">
        <f t="shared" si="2"/>
        <v>202.85</v>
      </c>
      <c r="H38" s="56">
        <f t="shared" si="2"/>
        <v>50</v>
      </c>
    </row>
    <row r="39" spans="1:8" ht="15">
      <c r="A39" s="10" t="s">
        <v>38</v>
      </c>
      <c r="B39" s="73" t="s">
        <v>152</v>
      </c>
      <c r="C39" s="68" t="s">
        <v>0</v>
      </c>
      <c r="D39" s="68" t="s">
        <v>2</v>
      </c>
      <c r="E39" s="9" t="s">
        <v>39</v>
      </c>
      <c r="F39" s="24">
        <f t="shared" si="2"/>
        <v>405.7</v>
      </c>
      <c r="G39" s="51">
        <f t="shared" si="2"/>
        <v>202.85</v>
      </c>
      <c r="H39" s="51">
        <f t="shared" si="2"/>
        <v>50</v>
      </c>
    </row>
    <row r="40" spans="1:8" ht="15">
      <c r="A40" s="28" t="s">
        <v>11</v>
      </c>
      <c r="B40" s="73" t="s">
        <v>152</v>
      </c>
      <c r="C40" s="68" t="s">
        <v>0</v>
      </c>
      <c r="D40" s="68" t="s">
        <v>2</v>
      </c>
      <c r="E40" s="9" t="s">
        <v>23</v>
      </c>
      <c r="F40" s="24">
        <v>405.7</v>
      </c>
      <c r="G40" s="51">
        <v>202.85</v>
      </c>
      <c r="H40" s="51">
        <f>G40*100/F40</f>
        <v>50</v>
      </c>
    </row>
    <row r="41" spans="1:8" ht="26.25">
      <c r="A41" s="93" t="s">
        <v>87</v>
      </c>
      <c r="B41" s="73" t="s">
        <v>153</v>
      </c>
      <c r="C41" s="68" t="s">
        <v>0</v>
      </c>
      <c r="D41" s="68" t="s">
        <v>2</v>
      </c>
      <c r="E41" s="69"/>
      <c r="F41" s="24">
        <f aca="true" t="shared" si="3" ref="F41:H42">F42</f>
        <v>0</v>
      </c>
      <c r="G41" s="62">
        <f t="shared" si="3"/>
        <v>0</v>
      </c>
      <c r="H41" s="62">
        <f t="shared" si="3"/>
        <v>0</v>
      </c>
    </row>
    <row r="42" spans="1:8" ht="15">
      <c r="A42" s="10" t="s">
        <v>38</v>
      </c>
      <c r="B42" s="73" t="s">
        <v>153</v>
      </c>
      <c r="C42" s="47" t="s">
        <v>0</v>
      </c>
      <c r="D42" s="47" t="s">
        <v>2</v>
      </c>
      <c r="E42" s="9" t="s">
        <v>39</v>
      </c>
      <c r="F42" s="24">
        <f t="shared" si="3"/>
        <v>0</v>
      </c>
      <c r="G42" s="51">
        <f t="shared" si="3"/>
        <v>0</v>
      </c>
      <c r="H42" s="51">
        <f t="shared" si="3"/>
        <v>0</v>
      </c>
    </row>
    <row r="43" spans="1:8" ht="15">
      <c r="A43" s="28" t="s">
        <v>11</v>
      </c>
      <c r="B43" s="73" t="s">
        <v>153</v>
      </c>
      <c r="C43" s="47" t="s">
        <v>0</v>
      </c>
      <c r="D43" s="47" t="s">
        <v>2</v>
      </c>
      <c r="E43" s="9" t="s">
        <v>23</v>
      </c>
      <c r="F43" s="24">
        <v>0</v>
      </c>
      <c r="G43" s="51">
        <v>0</v>
      </c>
      <c r="H43" s="51">
        <v>0</v>
      </c>
    </row>
    <row r="44" spans="1:8" ht="45" customHeight="1">
      <c r="A44" s="18" t="s">
        <v>63</v>
      </c>
      <c r="B44" s="73"/>
      <c r="C44" s="45" t="s">
        <v>0</v>
      </c>
      <c r="D44" s="45" t="s">
        <v>64</v>
      </c>
      <c r="E44" s="9"/>
      <c r="F44" s="22">
        <f>F46</f>
        <v>38.8</v>
      </c>
      <c r="G44" s="22">
        <f>G46</f>
        <v>38.8</v>
      </c>
      <c r="H44" s="22">
        <f>H46</f>
        <v>100</v>
      </c>
    </row>
    <row r="45" spans="1:8" ht="54.75" customHeight="1">
      <c r="A45" s="94" t="s">
        <v>84</v>
      </c>
      <c r="B45" s="87" t="s">
        <v>85</v>
      </c>
      <c r="C45" s="45" t="s">
        <v>0</v>
      </c>
      <c r="D45" s="45" t="s">
        <v>64</v>
      </c>
      <c r="E45" s="9"/>
      <c r="F45" s="22">
        <f>F46</f>
        <v>38.8</v>
      </c>
      <c r="G45" s="22">
        <f>G46</f>
        <v>38.8</v>
      </c>
      <c r="H45" s="22">
        <f>H46</f>
        <v>100</v>
      </c>
    </row>
    <row r="46" spans="1:8" ht="24.75" customHeight="1">
      <c r="A46" s="94" t="s">
        <v>107</v>
      </c>
      <c r="B46" s="64" t="s">
        <v>145</v>
      </c>
      <c r="C46" s="45" t="s">
        <v>0</v>
      </c>
      <c r="D46" s="45" t="s">
        <v>64</v>
      </c>
      <c r="E46" s="33"/>
      <c r="F46" s="22">
        <f>F48</f>
        <v>38.8</v>
      </c>
      <c r="G46" s="22">
        <f>G48</f>
        <v>38.8</v>
      </c>
      <c r="H46" s="22">
        <f>H48</f>
        <v>100</v>
      </c>
    </row>
    <row r="47" spans="1:8" ht="52.5">
      <c r="A47" s="90" t="s">
        <v>110</v>
      </c>
      <c r="B47" s="64" t="s">
        <v>151</v>
      </c>
      <c r="C47" s="45" t="s">
        <v>0</v>
      </c>
      <c r="D47" s="45" t="s">
        <v>64</v>
      </c>
      <c r="E47" s="33"/>
      <c r="F47" s="22">
        <f>F48</f>
        <v>38.8</v>
      </c>
      <c r="G47" s="22">
        <f>G48</f>
        <v>38.8</v>
      </c>
      <c r="H47" s="22">
        <f>H48</f>
        <v>100</v>
      </c>
    </row>
    <row r="48" spans="1:8" ht="26.25">
      <c r="A48" s="28" t="s">
        <v>88</v>
      </c>
      <c r="B48" s="73" t="s">
        <v>154</v>
      </c>
      <c r="C48" s="47" t="s">
        <v>0</v>
      </c>
      <c r="D48" s="47" t="s">
        <v>64</v>
      </c>
      <c r="E48" s="9"/>
      <c r="F48" s="24">
        <f aca="true" t="shared" si="4" ref="F48:H49">F49</f>
        <v>38.8</v>
      </c>
      <c r="G48" s="24">
        <f t="shared" si="4"/>
        <v>38.8</v>
      </c>
      <c r="H48" s="24">
        <f>H49</f>
        <v>100</v>
      </c>
    </row>
    <row r="49" spans="1:8" ht="15">
      <c r="A49" s="10" t="s">
        <v>38</v>
      </c>
      <c r="B49" s="73" t="s">
        <v>154</v>
      </c>
      <c r="C49" s="47" t="s">
        <v>0</v>
      </c>
      <c r="D49" s="47" t="s">
        <v>64</v>
      </c>
      <c r="E49" s="9" t="s">
        <v>39</v>
      </c>
      <c r="F49" s="24">
        <f t="shared" si="4"/>
        <v>38.8</v>
      </c>
      <c r="G49" s="24">
        <f t="shared" si="4"/>
        <v>38.8</v>
      </c>
      <c r="H49" s="24">
        <f t="shared" si="4"/>
        <v>100</v>
      </c>
    </row>
    <row r="50" spans="1:8" ht="15">
      <c r="A50" s="28" t="s">
        <v>11</v>
      </c>
      <c r="B50" s="73" t="s">
        <v>154</v>
      </c>
      <c r="C50" s="47" t="s">
        <v>0</v>
      </c>
      <c r="D50" s="47" t="s">
        <v>64</v>
      </c>
      <c r="E50" s="9" t="s">
        <v>23</v>
      </c>
      <c r="F50" s="24">
        <v>38.8</v>
      </c>
      <c r="G50" s="24">
        <v>38.8</v>
      </c>
      <c r="H50" s="24">
        <f>G50*100/F50</f>
        <v>100</v>
      </c>
    </row>
    <row r="51" spans="1:8" ht="26.25">
      <c r="A51" s="18" t="s">
        <v>235</v>
      </c>
      <c r="B51" s="64" t="s">
        <v>204</v>
      </c>
      <c r="C51" s="45" t="s">
        <v>0</v>
      </c>
      <c r="D51" s="45" t="s">
        <v>15</v>
      </c>
      <c r="E51" s="33"/>
      <c r="F51" s="22">
        <f aca="true" t="shared" si="5" ref="F51:H54">F52</f>
        <v>496.46</v>
      </c>
      <c r="G51" s="22">
        <f t="shared" si="5"/>
        <v>0</v>
      </c>
      <c r="H51" s="22">
        <f t="shared" si="5"/>
        <v>0</v>
      </c>
    </row>
    <row r="52" spans="1:8" ht="15">
      <c r="A52" s="28" t="s">
        <v>203</v>
      </c>
      <c r="B52" s="73" t="s">
        <v>205</v>
      </c>
      <c r="C52" s="47" t="s">
        <v>0</v>
      </c>
      <c r="D52" s="47" t="s">
        <v>15</v>
      </c>
      <c r="E52" s="9"/>
      <c r="F52" s="24">
        <f t="shared" si="5"/>
        <v>496.46</v>
      </c>
      <c r="G52" s="24">
        <f t="shared" si="5"/>
        <v>0</v>
      </c>
      <c r="H52" s="24">
        <f t="shared" si="5"/>
        <v>0</v>
      </c>
    </row>
    <row r="53" spans="1:8" ht="27">
      <c r="A53" s="10" t="s">
        <v>43</v>
      </c>
      <c r="B53" s="73" t="s">
        <v>205</v>
      </c>
      <c r="C53" s="47" t="s">
        <v>0</v>
      </c>
      <c r="D53" s="47" t="s">
        <v>15</v>
      </c>
      <c r="E53" s="9" t="s">
        <v>33</v>
      </c>
      <c r="F53" s="24">
        <f t="shared" si="5"/>
        <v>496.46</v>
      </c>
      <c r="G53" s="24">
        <f t="shared" si="5"/>
        <v>0</v>
      </c>
      <c r="H53" s="24">
        <f t="shared" si="5"/>
        <v>0</v>
      </c>
    </row>
    <row r="54" spans="1:8" ht="27">
      <c r="A54" s="10" t="s">
        <v>44</v>
      </c>
      <c r="B54" s="73" t="s">
        <v>205</v>
      </c>
      <c r="C54" s="47" t="s">
        <v>0</v>
      </c>
      <c r="D54" s="47" t="s">
        <v>15</v>
      </c>
      <c r="E54" s="9" t="s">
        <v>34</v>
      </c>
      <c r="F54" s="24">
        <f t="shared" si="5"/>
        <v>496.46</v>
      </c>
      <c r="G54" s="24">
        <f t="shared" si="5"/>
        <v>0</v>
      </c>
      <c r="H54" s="24">
        <f t="shared" si="5"/>
        <v>0</v>
      </c>
    </row>
    <row r="55" spans="1:8" ht="27">
      <c r="A55" s="10" t="s">
        <v>45</v>
      </c>
      <c r="B55" s="73" t="s">
        <v>205</v>
      </c>
      <c r="C55" s="47" t="s">
        <v>0</v>
      </c>
      <c r="D55" s="47" t="s">
        <v>15</v>
      </c>
      <c r="E55" s="9" t="s">
        <v>24</v>
      </c>
      <c r="F55" s="24">
        <v>496.46</v>
      </c>
      <c r="G55" s="24">
        <v>0</v>
      </c>
      <c r="H55" s="24">
        <v>0</v>
      </c>
    </row>
    <row r="56" spans="1:8" ht="15">
      <c r="A56" s="32" t="s">
        <v>21</v>
      </c>
      <c r="B56" s="47"/>
      <c r="C56" s="45" t="s">
        <v>0</v>
      </c>
      <c r="D56" s="40" t="s">
        <v>5</v>
      </c>
      <c r="E56" s="9"/>
      <c r="F56" s="22">
        <f>F59</f>
        <v>0</v>
      </c>
      <c r="G56" s="55">
        <f>G59</f>
        <v>0</v>
      </c>
      <c r="H56" s="55">
        <f>H59</f>
        <v>0</v>
      </c>
    </row>
    <row r="57" spans="1:8" ht="52.5">
      <c r="A57" s="94" t="s">
        <v>84</v>
      </c>
      <c r="B57" s="64" t="s">
        <v>85</v>
      </c>
      <c r="C57" s="45" t="s">
        <v>0</v>
      </c>
      <c r="D57" s="40" t="s">
        <v>5</v>
      </c>
      <c r="E57" s="9"/>
      <c r="F57" s="22">
        <f>F59</f>
        <v>0</v>
      </c>
      <c r="G57" s="55">
        <f>G59</f>
        <v>0</v>
      </c>
      <c r="H57" s="55">
        <f>H59</f>
        <v>0</v>
      </c>
    </row>
    <row r="58" spans="1:8" ht="15">
      <c r="A58" s="58" t="s">
        <v>107</v>
      </c>
      <c r="B58" s="64" t="s">
        <v>145</v>
      </c>
      <c r="C58" s="45" t="s">
        <v>0</v>
      </c>
      <c r="D58" s="40" t="s">
        <v>5</v>
      </c>
      <c r="E58" s="9"/>
      <c r="F58" s="22">
        <f>F59</f>
        <v>0</v>
      </c>
      <c r="G58" s="55">
        <f>G59</f>
        <v>0</v>
      </c>
      <c r="H58" s="55">
        <f>H59</f>
        <v>0</v>
      </c>
    </row>
    <row r="59" spans="1:8" ht="15">
      <c r="A59" s="37" t="s">
        <v>111</v>
      </c>
      <c r="B59" s="66" t="s">
        <v>155</v>
      </c>
      <c r="C59" s="68" t="s">
        <v>0</v>
      </c>
      <c r="D59" s="41" t="s">
        <v>5</v>
      </c>
      <c r="E59" s="33"/>
      <c r="F59" s="24">
        <f aca="true" t="shared" si="6" ref="F59:H61">F60</f>
        <v>0</v>
      </c>
      <c r="G59" s="62">
        <f t="shared" si="6"/>
        <v>0</v>
      </c>
      <c r="H59" s="62">
        <f t="shared" si="6"/>
        <v>0</v>
      </c>
    </row>
    <row r="60" spans="1:8" ht="15">
      <c r="A60" s="95" t="s">
        <v>112</v>
      </c>
      <c r="B60" s="73" t="s">
        <v>156</v>
      </c>
      <c r="C60" s="46" t="s">
        <v>0</v>
      </c>
      <c r="D60" s="16" t="s">
        <v>5</v>
      </c>
      <c r="E60" s="34"/>
      <c r="F60" s="39">
        <f t="shared" si="6"/>
        <v>0</v>
      </c>
      <c r="G60" s="51">
        <f t="shared" si="6"/>
        <v>0</v>
      </c>
      <c r="H60" s="51">
        <f t="shared" si="6"/>
        <v>0</v>
      </c>
    </row>
    <row r="61" spans="1:8" ht="15">
      <c r="A61" s="12" t="s">
        <v>37</v>
      </c>
      <c r="B61" s="73" t="s">
        <v>156</v>
      </c>
      <c r="C61" s="47" t="s">
        <v>0</v>
      </c>
      <c r="D61" s="48" t="s">
        <v>5</v>
      </c>
      <c r="E61" s="9" t="s">
        <v>35</v>
      </c>
      <c r="F61" s="24">
        <f t="shared" si="6"/>
        <v>0</v>
      </c>
      <c r="G61" s="51">
        <f t="shared" si="6"/>
        <v>0</v>
      </c>
      <c r="H61" s="51">
        <f t="shared" si="6"/>
        <v>0</v>
      </c>
    </row>
    <row r="62" spans="1:8" ht="15">
      <c r="A62" s="36" t="s">
        <v>27</v>
      </c>
      <c r="B62" s="73" t="s">
        <v>156</v>
      </c>
      <c r="C62" s="47" t="s">
        <v>0</v>
      </c>
      <c r="D62" s="48" t="s">
        <v>5</v>
      </c>
      <c r="E62" s="9" t="s">
        <v>26</v>
      </c>
      <c r="F62" s="24">
        <v>0</v>
      </c>
      <c r="G62" s="51">
        <v>0</v>
      </c>
      <c r="H62" s="51">
        <v>0</v>
      </c>
    </row>
    <row r="63" spans="1:8" ht="15">
      <c r="A63" s="32" t="s">
        <v>218</v>
      </c>
      <c r="B63" s="47"/>
      <c r="C63" s="45" t="s">
        <v>0</v>
      </c>
      <c r="D63" s="40" t="s">
        <v>55</v>
      </c>
      <c r="E63" s="9"/>
      <c r="F63" s="22">
        <f>F64</f>
        <v>1511.5</v>
      </c>
      <c r="G63" s="55">
        <f>G66</f>
        <v>863.84</v>
      </c>
      <c r="H63" s="55">
        <f>H66</f>
        <v>57.151174330135625</v>
      </c>
    </row>
    <row r="64" spans="1:8" ht="52.5">
      <c r="A64" s="96" t="s">
        <v>84</v>
      </c>
      <c r="B64" s="87" t="s">
        <v>85</v>
      </c>
      <c r="C64" s="45" t="s">
        <v>0</v>
      </c>
      <c r="D64" s="40" t="s">
        <v>55</v>
      </c>
      <c r="E64" s="9"/>
      <c r="F64" s="72">
        <f>F65</f>
        <v>1511.5</v>
      </c>
      <c r="G64" s="55">
        <f>G66</f>
        <v>863.84</v>
      </c>
      <c r="H64" s="55">
        <f>H66</f>
        <v>57.151174330135625</v>
      </c>
    </row>
    <row r="65" spans="1:8" ht="15">
      <c r="A65" s="58" t="s">
        <v>107</v>
      </c>
      <c r="B65" s="87" t="s">
        <v>145</v>
      </c>
      <c r="C65" s="45" t="s">
        <v>0</v>
      </c>
      <c r="D65" s="40" t="s">
        <v>55</v>
      </c>
      <c r="E65" s="9"/>
      <c r="F65" s="72">
        <f>F66</f>
        <v>1511.5</v>
      </c>
      <c r="G65" s="55">
        <f>G66</f>
        <v>863.84</v>
      </c>
      <c r="H65" s="55">
        <f>H66</f>
        <v>57.151174330135625</v>
      </c>
    </row>
    <row r="66" spans="1:8" ht="24.75" customHeight="1">
      <c r="A66" s="37" t="s">
        <v>113</v>
      </c>
      <c r="B66" s="67" t="s">
        <v>157</v>
      </c>
      <c r="C66" s="68" t="s">
        <v>0</v>
      </c>
      <c r="D66" s="41" t="s">
        <v>55</v>
      </c>
      <c r="E66" s="9"/>
      <c r="F66" s="63">
        <f aca="true" t="shared" si="7" ref="F66:H68">F67</f>
        <v>1511.5</v>
      </c>
      <c r="G66" s="51">
        <f t="shared" si="7"/>
        <v>863.84</v>
      </c>
      <c r="H66" s="51">
        <f t="shared" si="7"/>
        <v>57.151174330135625</v>
      </c>
    </row>
    <row r="67" spans="1:8" ht="30" customHeight="1">
      <c r="A67" s="37" t="s">
        <v>56</v>
      </c>
      <c r="B67" s="67" t="s">
        <v>158</v>
      </c>
      <c r="C67" s="68" t="s">
        <v>0</v>
      </c>
      <c r="D67" s="41" t="s">
        <v>55</v>
      </c>
      <c r="E67" s="9" t="s">
        <v>49</v>
      </c>
      <c r="F67" s="63">
        <f t="shared" si="7"/>
        <v>1511.5</v>
      </c>
      <c r="G67" s="51">
        <f t="shared" si="7"/>
        <v>863.84</v>
      </c>
      <c r="H67" s="51">
        <f t="shared" si="7"/>
        <v>57.151174330135625</v>
      </c>
    </row>
    <row r="68" spans="1:8" ht="15" customHeight="1">
      <c r="A68" s="37" t="s">
        <v>52</v>
      </c>
      <c r="B68" s="67" t="s">
        <v>158</v>
      </c>
      <c r="C68" s="68" t="s">
        <v>0</v>
      </c>
      <c r="D68" s="41" t="s">
        <v>55</v>
      </c>
      <c r="E68" s="9" t="s">
        <v>50</v>
      </c>
      <c r="F68" s="24">
        <f t="shared" si="7"/>
        <v>1511.5</v>
      </c>
      <c r="G68" s="51">
        <f t="shared" si="7"/>
        <v>863.84</v>
      </c>
      <c r="H68" s="51">
        <f t="shared" si="7"/>
        <v>57.151174330135625</v>
      </c>
    </row>
    <row r="69" spans="1:8" ht="30" customHeight="1">
      <c r="A69" s="37" t="s">
        <v>57</v>
      </c>
      <c r="B69" s="67" t="s">
        <v>158</v>
      </c>
      <c r="C69" s="68" t="s">
        <v>0</v>
      </c>
      <c r="D69" s="41" t="s">
        <v>55</v>
      </c>
      <c r="E69" s="9" t="s">
        <v>51</v>
      </c>
      <c r="F69" s="24">
        <v>1511.5</v>
      </c>
      <c r="G69" s="56">
        <v>863.84</v>
      </c>
      <c r="H69" s="56">
        <f>G69*100/F69</f>
        <v>57.151174330135625</v>
      </c>
    </row>
    <row r="70" spans="1:8" ht="19.5" customHeight="1">
      <c r="A70" s="7" t="s">
        <v>13</v>
      </c>
      <c r="B70" s="50"/>
      <c r="C70" s="44" t="s">
        <v>1</v>
      </c>
      <c r="D70" s="44"/>
      <c r="E70" s="31"/>
      <c r="F70" s="22">
        <f>F71</f>
        <v>642.5</v>
      </c>
      <c r="G70" s="22">
        <f>G71</f>
        <v>315.71999999999997</v>
      </c>
      <c r="H70" s="22">
        <f>H71</f>
        <v>49.13929961089494</v>
      </c>
    </row>
    <row r="71" spans="1:8" ht="19.5" customHeight="1">
      <c r="A71" s="7" t="s">
        <v>14</v>
      </c>
      <c r="B71" s="50"/>
      <c r="C71" s="44" t="s">
        <v>1</v>
      </c>
      <c r="D71" s="44" t="s">
        <v>6</v>
      </c>
      <c r="E71" s="31"/>
      <c r="F71" s="22">
        <f>F74</f>
        <v>642.5</v>
      </c>
      <c r="G71" s="22">
        <f>G74</f>
        <v>315.71999999999997</v>
      </c>
      <c r="H71" s="22">
        <f>H74</f>
        <v>49.13929961089494</v>
      </c>
    </row>
    <row r="72" spans="1:8" ht="54.75" customHeight="1">
      <c r="A72" s="97" t="s">
        <v>84</v>
      </c>
      <c r="B72" s="87" t="s">
        <v>85</v>
      </c>
      <c r="C72" s="44" t="s">
        <v>1</v>
      </c>
      <c r="D72" s="44" t="s">
        <v>6</v>
      </c>
      <c r="E72" s="31"/>
      <c r="F72" s="22">
        <f>F74</f>
        <v>642.5</v>
      </c>
      <c r="G72" s="22">
        <f>G74</f>
        <v>315.71999999999997</v>
      </c>
      <c r="H72" s="22">
        <f>H74</f>
        <v>49.13929961089494</v>
      </c>
    </row>
    <row r="73" spans="1:8" ht="19.5" customHeight="1">
      <c r="A73" s="96" t="s">
        <v>107</v>
      </c>
      <c r="B73" s="87" t="s">
        <v>145</v>
      </c>
      <c r="C73" s="44" t="s">
        <v>1</v>
      </c>
      <c r="D73" s="44" t="s">
        <v>6</v>
      </c>
      <c r="E73" s="31"/>
      <c r="F73" s="22">
        <f>F74</f>
        <v>642.5</v>
      </c>
      <c r="G73" s="22">
        <f>G74</f>
        <v>315.71999999999997</v>
      </c>
      <c r="H73" s="22">
        <f>H74</f>
        <v>49.13929961089494</v>
      </c>
    </row>
    <row r="74" spans="1:8" ht="39.75" customHeight="1">
      <c r="A74" s="37" t="s">
        <v>114</v>
      </c>
      <c r="B74" s="67" t="s">
        <v>159</v>
      </c>
      <c r="C74" s="50" t="s">
        <v>1</v>
      </c>
      <c r="D74" s="50" t="s">
        <v>6</v>
      </c>
      <c r="E74" s="31"/>
      <c r="F74" s="24">
        <f aca="true" t="shared" si="8" ref="F74:H76">F75</f>
        <v>642.5</v>
      </c>
      <c r="G74" s="24">
        <f t="shared" si="8"/>
        <v>315.71999999999997</v>
      </c>
      <c r="H74" s="24">
        <f t="shared" si="8"/>
        <v>49.13929961089494</v>
      </c>
    </row>
    <row r="75" spans="1:8" ht="19.5" customHeight="1">
      <c r="A75" s="59" t="s">
        <v>89</v>
      </c>
      <c r="B75" s="67" t="s">
        <v>160</v>
      </c>
      <c r="C75" s="49" t="s">
        <v>1</v>
      </c>
      <c r="D75" s="49" t="s">
        <v>6</v>
      </c>
      <c r="E75" s="123"/>
      <c r="F75" s="39">
        <f>F76+F80</f>
        <v>642.5</v>
      </c>
      <c r="G75" s="39">
        <f>G76+G80</f>
        <v>315.71999999999997</v>
      </c>
      <c r="H75" s="39">
        <f>G75*100/F75</f>
        <v>49.13929961089494</v>
      </c>
    </row>
    <row r="76" spans="1:8" ht="66">
      <c r="A76" s="35" t="s">
        <v>41</v>
      </c>
      <c r="B76" s="67" t="s">
        <v>160</v>
      </c>
      <c r="C76" s="49" t="s">
        <v>1</v>
      </c>
      <c r="D76" s="49" t="s">
        <v>6</v>
      </c>
      <c r="E76" s="124" t="s">
        <v>31</v>
      </c>
      <c r="F76" s="39">
        <f>F77</f>
        <v>621</v>
      </c>
      <c r="G76" s="39">
        <f t="shared" si="8"/>
        <v>310.19</v>
      </c>
      <c r="H76" s="39">
        <f>H77+H80</f>
        <v>75.67101074785604</v>
      </c>
    </row>
    <row r="77" spans="1:8" ht="15">
      <c r="A77" s="12" t="s">
        <v>40</v>
      </c>
      <c r="B77" s="67" t="s">
        <v>160</v>
      </c>
      <c r="C77" s="50" t="s">
        <v>1</v>
      </c>
      <c r="D77" s="50" t="s">
        <v>6</v>
      </c>
      <c r="E77" s="31" t="s">
        <v>32</v>
      </c>
      <c r="F77" s="24">
        <f>F78+F79</f>
        <v>621</v>
      </c>
      <c r="G77" s="24">
        <f>G78+G79</f>
        <v>310.19</v>
      </c>
      <c r="H77" s="24">
        <f>G77*100/F77</f>
        <v>49.950080515297905</v>
      </c>
    </row>
    <row r="78" spans="1:8" ht="15">
      <c r="A78" s="12" t="s">
        <v>90</v>
      </c>
      <c r="B78" s="67" t="s">
        <v>160</v>
      </c>
      <c r="C78" s="50" t="s">
        <v>1</v>
      </c>
      <c r="D78" s="50" t="s">
        <v>6</v>
      </c>
      <c r="E78" s="31" t="s">
        <v>22</v>
      </c>
      <c r="F78" s="24">
        <v>477</v>
      </c>
      <c r="G78" s="24">
        <v>238.24</v>
      </c>
      <c r="H78" s="24">
        <f>G78*100/F78</f>
        <v>49.9454926624738</v>
      </c>
    </row>
    <row r="79" spans="1:8" ht="15">
      <c r="A79" s="12" t="s">
        <v>81</v>
      </c>
      <c r="B79" s="67" t="s">
        <v>160</v>
      </c>
      <c r="C79" s="50" t="s">
        <v>1</v>
      </c>
      <c r="D79" s="50" t="s">
        <v>6</v>
      </c>
      <c r="E79" s="31" t="s">
        <v>73</v>
      </c>
      <c r="F79" s="24">
        <v>144</v>
      </c>
      <c r="G79" s="24">
        <v>71.95</v>
      </c>
      <c r="H79" s="24">
        <f>G79*100/F79</f>
        <v>49.96527777777778</v>
      </c>
    </row>
    <row r="80" spans="1:8" ht="27">
      <c r="A80" s="12" t="s">
        <v>43</v>
      </c>
      <c r="B80" s="67" t="s">
        <v>160</v>
      </c>
      <c r="C80" s="50" t="s">
        <v>1</v>
      </c>
      <c r="D80" s="50" t="s">
        <v>6</v>
      </c>
      <c r="E80" s="31" t="s">
        <v>33</v>
      </c>
      <c r="F80" s="24">
        <f>F81</f>
        <v>21.5</v>
      </c>
      <c r="G80" s="24">
        <f>G81</f>
        <v>5.53</v>
      </c>
      <c r="H80" s="24">
        <f>H81</f>
        <v>25.72093023255814</v>
      </c>
    </row>
    <row r="81" spans="1:8" ht="27">
      <c r="A81" s="12" t="s">
        <v>44</v>
      </c>
      <c r="B81" s="67" t="s">
        <v>160</v>
      </c>
      <c r="C81" s="50" t="s">
        <v>1</v>
      </c>
      <c r="D81" s="50" t="s">
        <v>6</v>
      </c>
      <c r="E81" s="31" t="s">
        <v>34</v>
      </c>
      <c r="F81" s="24">
        <f>F82+F83</f>
        <v>21.5</v>
      </c>
      <c r="G81" s="24">
        <f>G82+G83</f>
        <v>5.53</v>
      </c>
      <c r="H81" s="24">
        <f>G81*100/F81</f>
        <v>25.72093023255814</v>
      </c>
    </row>
    <row r="82" spans="1:8" ht="27">
      <c r="A82" s="12" t="s">
        <v>43</v>
      </c>
      <c r="B82" s="67" t="s">
        <v>160</v>
      </c>
      <c r="C82" s="50" t="s">
        <v>1</v>
      </c>
      <c r="D82" s="50" t="s">
        <v>6</v>
      </c>
      <c r="E82" s="31" t="s">
        <v>54</v>
      </c>
      <c r="F82" s="24">
        <v>14.7</v>
      </c>
      <c r="G82" s="24">
        <v>0</v>
      </c>
      <c r="H82" s="24">
        <v>0</v>
      </c>
    </row>
    <row r="83" spans="1:8" ht="27">
      <c r="A83" s="12" t="s">
        <v>45</v>
      </c>
      <c r="B83" s="67" t="s">
        <v>160</v>
      </c>
      <c r="C83" s="50" t="s">
        <v>1</v>
      </c>
      <c r="D83" s="50" t="s">
        <v>6</v>
      </c>
      <c r="E83" s="31" t="s">
        <v>24</v>
      </c>
      <c r="F83" s="24">
        <v>6.8</v>
      </c>
      <c r="G83" s="24">
        <v>5.53</v>
      </c>
      <c r="H83" s="24">
        <f>G83*100/F83</f>
        <v>81.32352941176471</v>
      </c>
    </row>
    <row r="84" spans="1:8" ht="24.75" customHeight="1">
      <c r="A84" s="98" t="s">
        <v>69</v>
      </c>
      <c r="B84" s="64"/>
      <c r="C84" s="44" t="s">
        <v>6</v>
      </c>
      <c r="D84" s="44"/>
      <c r="E84" s="65"/>
      <c r="F84" s="22">
        <f>F85+F92</f>
        <v>376.441</v>
      </c>
      <c r="G84" s="22">
        <f>G85</f>
        <v>188.22</v>
      </c>
      <c r="H84" s="22">
        <f>G84*100/F84</f>
        <v>49.99986717706095</v>
      </c>
    </row>
    <row r="85" spans="1:8" ht="39">
      <c r="A85" s="85" t="s">
        <v>106</v>
      </c>
      <c r="B85" s="64" t="s">
        <v>85</v>
      </c>
      <c r="C85" s="44" t="s">
        <v>6</v>
      </c>
      <c r="D85" s="44" t="s">
        <v>105</v>
      </c>
      <c r="E85" s="65"/>
      <c r="F85" s="22">
        <f>F87</f>
        <v>376.441</v>
      </c>
      <c r="G85" s="22">
        <f>G87</f>
        <v>188.22</v>
      </c>
      <c r="H85" s="22">
        <f>H87</f>
        <v>49.99986717706095</v>
      </c>
    </row>
    <row r="86" spans="1:8" ht="15">
      <c r="A86" s="97" t="s">
        <v>107</v>
      </c>
      <c r="B86" s="64" t="s">
        <v>145</v>
      </c>
      <c r="C86" s="44" t="s">
        <v>6</v>
      </c>
      <c r="D86" s="44" t="s">
        <v>105</v>
      </c>
      <c r="E86" s="65"/>
      <c r="F86" s="22">
        <f>F87</f>
        <v>376.441</v>
      </c>
      <c r="G86" s="22">
        <f>G87</f>
        <v>188.22</v>
      </c>
      <c r="H86" s="22">
        <f>H87</f>
        <v>49.99986717706095</v>
      </c>
    </row>
    <row r="87" spans="1:8" ht="39.75">
      <c r="A87" s="83" t="s">
        <v>115</v>
      </c>
      <c r="B87" s="66" t="s">
        <v>161</v>
      </c>
      <c r="C87" s="50" t="s">
        <v>6</v>
      </c>
      <c r="D87" s="50" t="s">
        <v>105</v>
      </c>
      <c r="E87" s="31"/>
      <c r="F87" s="76">
        <f aca="true" t="shared" si="9" ref="F87:H90">F88</f>
        <v>376.441</v>
      </c>
      <c r="G87" s="24">
        <f t="shared" si="9"/>
        <v>188.22</v>
      </c>
      <c r="H87" s="24">
        <f t="shared" si="9"/>
        <v>49.99986717706095</v>
      </c>
    </row>
    <row r="88" spans="1:8" ht="39.75">
      <c r="A88" s="83" t="s">
        <v>219</v>
      </c>
      <c r="B88" s="66" t="s">
        <v>213</v>
      </c>
      <c r="C88" s="50" t="s">
        <v>6</v>
      </c>
      <c r="D88" s="50" t="s">
        <v>105</v>
      </c>
      <c r="E88" s="31"/>
      <c r="F88" s="76">
        <f t="shared" si="9"/>
        <v>376.441</v>
      </c>
      <c r="G88" s="24">
        <f t="shared" si="9"/>
        <v>188.22</v>
      </c>
      <c r="H88" s="24">
        <f t="shared" si="9"/>
        <v>49.99986717706095</v>
      </c>
    </row>
    <row r="89" spans="1:8" ht="27">
      <c r="A89" s="83" t="s">
        <v>56</v>
      </c>
      <c r="B89" s="66" t="s">
        <v>213</v>
      </c>
      <c r="C89" s="50" t="s">
        <v>6</v>
      </c>
      <c r="D89" s="50" t="s">
        <v>105</v>
      </c>
      <c r="E89" s="31" t="s">
        <v>49</v>
      </c>
      <c r="F89" s="76">
        <f t="shared" si="9"/>
        <v>376.441</v>
      </c>
      <c r="G89" s="24">
        <f t="shared" si="9"/>
        <v>188.22</v>
      </c>
      <c r="H89" s="24">
        <f t="shared" si="9"/>
        <v>49.99986717706095</v>
      </c>
    </row>
    <row r="90" spans="1:8" ht="27">
      <c r="A90" s="83" t="s">
        <v>101</v>
      </c>
      <c r="B90" s="66" t="s">
        <v>213</v>
      </c>
      <c r="C90" s="50" t="s">
        <v>6</v>
      </c>
      <c r="D90" s="50" t="s">
        <v>105</v>
      </c>
      <c r="E90" s="31" t="s">
        <v>103</v>
      </c>
      <c r="F90" s="76">
        <f t="shared" si="9"/>
        <v>376.441</v>
      </c>
      <c r="G90" s="24">
        <f t="shared" si="9"/>
        <v>188.22</v>
      </c>
      <c r="H90" s="24">
        <f t="shared" si="9"/>
        <v>49.99986717706095</v>
      </c>
    </row>
    <row r="91" spans="1:8" ht="27">
      <c r="A91" s="83" t="s">
        <v>102</v>
      </c>
      <c r="B91" s="66" t="s">
        <v>213</v>
      </c>
      <c r="C91" s="50" t="s">
        <v>6</v>
      </c>
      <c r="D91" s="50" t="s">
        <v>105</v>
      </c>
      <c r="E91" s="31" t="s">
        <v>104</v>
      </c>
      <c r="F91" s="76">
        <v>376.441</v>
      </c>
      <c r="G91" s="24">
        <v>188.22</v>
      </c>
      <c r="H91" s="24">
        <f>G91*100/F91</f>
        <v>49.99986717706095</v>
      </c>
    </row>
    <row r="92" spans="1:8" ht="34.5" customHeight="1">
      <c r="A92" s="58" t="s">
        <v>70</v>
      </c>
      <c r="B92" s="64"/>
      <c r="C92" s="44" t="s">
        <v>6</v>
      </c>
      <c r="D92" s="44" t="s">
        <v>71</v>
      </c>
      <c r="E92" s="65"/>
      <c r="F92" s="22">
        <f aca="true" t="shared" si="10" ref="F92:H98">F93</f>
        <v>0</v>
      </c>
      <c r="G92" s="22">
        <f t="shared" si="10"/>
        <v>0</v>
      </c>
      <c r="H92" s="22">
        <f t="shared" si="10"/>
        <v>0</v>
      </c>
    </row>
    <row r="93" spans="1:8" ht="30" customHeight="1">
      <c r="A93" s="94" t="s">
        <v>91</v>
      </c>
      <c r="B93" s="64" t="s">
        <v>92</v>
      </c>
      <c r="C93" s="44" t="s">
        <v>6</v>
      </c>
      <c r="D93" s="44" t="s">
        <v>71</v>
      </c>
      <c r="E93" s="65"/>
      <c r="F93" s="22">
        <f>F95</f>
        <v>0</v>
      </c>
      <c r="G93" s="22">
        <f>G95</f>
        <v>0</v>
      </c>
      <c r="H93" s="22">
        <f>H95</f>
        <v>0</v>
      </c>
    </row>
    <row r="94" spans="1:8" ht="15">
      <c r="A94" s="97" t="s">
        <v>107</v>
      </c>
      <c r="B94" s="64" t="s">
        <v>162</v>
      </c>
      <c r="C94" s="44" t="s">
        <v>6</v>
      </c>
      <c r="D94" s="44" t="s">
        <v>71</v>
      </c>
      <c r="E94" s="31"/>
      <c r="F94" s="24">
        <f>F95</f>
        <v>0</v>
      </c>
      <c r="G94" s="24">
        <f>G95</f>
        <v>0</v>
      </c>
      <c r="H94" s="24">
        <f>H95</f>
        <v>0</v>
      </c>
    </row>
    <row r="95" spans="1:8" ht="39.75">
      <c r="A95" s="12" t="s">
        <v>116</v>
      </c>
      <c r="B95" s="66" t="s">
        <v>163</v>
      </c>
      <c r="C95" s="50" t="s">
        <v>6</v>
      </c>
      <c r="D95" s="50" t="s">
        <v>71</v>
      </c>
      <c r="E95" s="31"/>
      <c r="F95" s="24">
        <f t="shared" si="10"/>
        <v>0</v>
      </c>
      <c r="G95" s="24">
        <f t="shared" si="10"/>
        <v>0</v>
      </c>
      <c r="H95" s="24">
        <f t="shared" si="10"/>
        <v>0</v>
      </c>
    </row>
    <row r="96" spans="1:8" ht="15">
      <c r="A96" s="12" t="s">
        <v>220</v>
      </c>
      <c r="B96" s="66" t="s">
        <v>164</v>
      </c>
      <c r="C96" s="50" t="s">
        <v>6</v>
      </c>
      <c r="D96" s="50" t="s">
        <v>71</v>
      </c>
      <c r="E96" s="31"/>
      <c r="F96" s="24">
        <f t="shared" si="10"/>
        <v>0</v>
      </c>
      <c r="G96" s="24">
        <f t="shared" si="10"/>
        <v>0</v>
      </c>
      <c r="H96" s="24">
        <f t="shared" si="10"/>
        <v>0</v>
      </c>
    </row>
    <row r="97" spans="1:8" ht="27">
      <c r="A97" s="12" t="s">
        <v>43</v>
      </c>
      <c r="B97" s="66" t="s">
        <v>164</v>
      </c>
      <c r="C97" s="50" t="s">
        <v>6</v>
      </c>
      <c r="D97" s="50" t="s">
        <v>71</v>
      </c>
      <c r="E97" s="31" t="s">
        <v>33</v>
      </c>
      <c r="F97" s="24">
        <f t="shared" si="10"/>
        <v>0</v>
      </c>
      <c r="G97" s="24">
        <f t="shared" si="10"/>
        <v>0</v>
      </c>
      <c r="H97" s="24">
        <f t="shared" si="10"/>
        <v>0</v>
      </c>
    </row>
    <row r="98" spans="1:8" ht="27">
      <c r="A98" s="12" t="s">
        <v>44</v>
      </c>
      <c r="B98" s="66" t="s">
        <v>164</v>
      </c>
      <c r="C98" s="50" t="s">
        <v>6</v>
      </c>
      <c r="D98" s="50" t="s">
        <v>71</v>
      </c>
      <c r="E98" s="31" t="s">
        <v>34</v>
      </c>
      <c r="F98" s="24">
        <f t="shared" si="10"/>
        <v>0</v>
      </c>
      <c r="G98" s="24">
        <f t="shared" si="10"/>
        <v>0</v>
      </c>
      <c r="H98" s="24">
        <f t="shared" si="10"/>
        <v>0</v>
      </c>
    </row>
    <row r="99" spans="1:8" ht="27">
      <c r="A99" s="12" t="s">
        <v>45</v>
      </c>
      <c r="B99" s="66" t="s">
        <v>164</v>
      </c>
      <c r="C99" s="50" t="s">
        <v>6</v>
      </c>
      <c r="D99" s="50" t="s">
        <v>71</v>
      </c>
      <c r="E99" s="31" t="s">
        <v>24</v>
      </c>
      <c r="F99" s="24">
        <v>0</v>
      </c>
      <c r="G99" s="24">
        <v>0</v>
      </c>
      <c r="H99" s="24">
        <v>0</v>
      </c>
    </row>
    <row r="100" spans="1:8" ht="15">
      <c r="A100" s="7" t="s">
        <v>28</v>
      </c>
      <c r="B100" s="40"/>
      <c r="C100" s="40" t="s">
        <v>2</v>
      </c>
      <c r="D100" s="40"/>
      <c r="E100" s="15"/>
      <c r="F100" s="77">
        <f>F101+F137+F131</f>
        <v>44944.14</v>
      </c>
      <c r="G100" s="55">
        <f>G101+G144+G137</f>
        <v>3466.1299999999997</v>
      </c>
      <c r="H100" s="55">
        <f>G100*100/F100</f>
        <v>7.712084378519646</v>
      </c>
    </row>
    <row r="101" spans="1:8" ht="15">
      <c r="A101" s="7" t="s">
        <v>30</v>
      </c>
      <c r="B101" s="40"/>
      <c r="C101" s="40" t="s">
        <v>2</v>
      </c>
      <c r="D101" s="40" t="s">
        <v>29</v>
      </c>
      <c r="E101" s="15"/>
      <c r="F101" s="77">
        <f>F102</f>
        <v>24120.840000000004</v>
      </c>
      <c r="G101" s="55">
        <f aca="true" t="shared" si="11" ref="G101:H103">G102</f>
        <v>3426.1299999999997</v>
      </c>
      <c r="H101" s="55">
        <f t="shared" si="11"/>
        <v>14.20402440379356</v>
      </c>
    </row>
    <row r="102" spans="1:8" ht="52.5">
      <c r="A102" s="96" t="s">
        <v>84</v>
      </c>
      <c r="B102" s="87" t="s">
        <v>85</v>
      </c>
      <c r="C102" s="40" t="s">
        <v>2</v>
      </c>
      <c r="D102" s="40" t="s">
        <v>29</v>
      </c>
      <c r="E102" s="15"/>
      <c r="F102" s="120">
        <f>F103</f>
        <v>24120.840000000004</v>
      </c>
      <c r="G102" s="72">
        <f t="shared" si="11"/>
        <v>3426.1299999999997</v>
      </c>
      <c r="H102" s="72">
        <f t="shared" si="11"/>
        <v>14.20402440379356</v>
      </c>
    </row>
    <row r="103" spans="1:8" ht="15">
      <c r="A103" s="97" t="s">
        <v>107</v>
      </c>
      <c r="B103" s="87" t="s">
        <v>145</v>
      </c>
      <c r="C103" s="40" t="s">
        <v>2</v>
      </c>
      <c r="D103" s="40" t="s">
        <v>29</v>
      </c>
      <c r="E103" s="15"/>
      <c r="F103" s="120">
        <f>F104</f>
        <v>24120.840000000004</v>
      </c>
      <c r="G103" s="72">
        <f t="shared" si="11"/>
        <v>3426.1299999999997</v>
      </c>
      <c r="H103" s="72">
        <f t="shared" si="11"/>
        <v>14.20402440379356</v>
      </c>
    </row>
    <row r="104" spans="1:8" ht="27">
      <c r="A104" s="10" t="s">
        <v>117</v>
      </c>
      <c r="B104" s="73" t="s">
        <v>165</v>
      </c>
      <c r="C104" s="41" t="s">
        <v>2</v>
      </c>
      <c r="D104" s="41" t="s">
        <v>29</v>
      </c>
      <c r="E104" s="15"/>
      <c r="F104" s="24">
        <f>F105+F109+F114+F118+F121+F126</f>
        <v>24120.840000000004</v>
      </c>
      <c r="G104" s="24">
        <f>G105+G109+G114+G118+G121</f>
        <v>3426.1299999999997</v>
      </c>
      <c r="H104" s="24">
        <f>G104*100/F104</f>
        <v>14.20402440379356</v>
      </c>
    </row>
    <row r="105" spans="1:8" ht="15">
      <c r="A105" s="10" t="s">
        <v>118</v>
      </c>
      <c r="B105" s="73" t="s">
        <v>166</v>
      </c>
      <c r="C105" s="41" t="s">
        <v>2</v>
      </c>
      <c r="D105" s="41" t="s">
        <v>29</v>
      </c>
      <c r="E105" s="17"/>
      <c r="F105" s="24">
        <v>0</v>
      </c>
      <c r="G105" s="24">
        <f aca="true" t="shared" si="12" ref="G105:H107">G106</f>
        <v>0</v>
      </c>
      <c r="H105" s="24">
        <f t="shared" si="12"/>
        <v>0</v>
      </c>
    </row>
    <row r="106" spans="1:8" ht="27">
      <c r="A106" s="10" t="s">
        <v>43</v>
      </c>
      <c r="B106" s="73" t="s">
        <v>166</v>
      </c>
      <c r="C106" s="41" t="s">
        <v>2</v>
      </c>
      <c r="D106" s="41" t="s">
        <v>29</v>
      </c>
      <c r="E106" s="17" t="s">
        <v>33</v>
      </c>
      <c r="F106" s="24">
        <f>F107</f>
        <v>0</v>
      </c>
      <c r="G106" s="24">
        <f t="shared" si="12"/>
        <v>0</v>
      </c>
      <c r="H106" s="24">
        <f t="shared" si="12"/>
        <v>0</v>
      </c>
    </row>
    <row r="107" spans="1:8" ht="27">
      <c r="A107" s="10" t="s">
        <v>44</v>
      </c>
      <c r="B107" s="73" t="s">
        <v>166</v>
      </c>
      <c r="C107" s="41" t="s">
        <v>2</v>
      </c>
      <c r="D107" s="41" t="s">
        <v>29</v>
      </c>
      <c r="E107" s="17" t="s">
        <v>34</v>
      </c>
      <c r="F107" s="24">
        <v>0</v>
      </c>
      <c r="G107" s="24">
        <f t="shared" si="12"/>
        <v>0</v>
      </c>
      <c r="H107" s="24">
        <f t="shared" si="12"/>
        <v>0</v>
      </c>
    </row>
    <row r="108" spans="1:8" ht="27">
      <c r="A108" s="10" t="s">
        <v>45</v>
      </c>
      <c r="B108" s="73" t="s">
        <v>166</v>
      </c>
      <c r="C108" s="41" t="s">
        <v>2</v>
      </c>
      <c r="D108" s="41" t="s">
        <v>29</v>
      </c>
      <c r="E108" s="17" t="s">
        <v>24</v>
      </c>
      <c r="F108" s="24">
        <v>0</v>
      </c>
      <c r="G108" s="24">
        <v>0</v>
      </c>
      <c r="H108" s="24">
        <v>0</v>
      </c>
    </row>
    <row r="109" spans="1:8" ht="15">
      <c r="A109" s="10" t="s">
        <v>119</v>
      </c>
      <c r="B109" s="73" t="s">
        <v>167</v>
      </c>
      <c r="C109" s="41" t="s">
        <v>2</v>
      </c>
      <c r="D109" s="41" t="s">
        <v>29</v>
      </c>
      <c r="E109" s="17"/>
      <c r="F109" s="24">
        <f aca="true" t="shared" si="13" ref="F109:H110">F110</f>
        <v>403.85</v>
      </c>
      <c r="G109" s="24">
        <f t="shared" si="13"/>
        <v>0</v>
      </c>
      <c r="H109" s="24">
        <f t="shared" si="13"/>
        <v>0</v>
      </c>
    </row>
    <row r="110" spans="1:8" ht="27">
      <c r="A110" s="10" t="s">
        <v>43</v>
      </c>
      <c r="B110" s="73" t="s">
        <v>167</v>
      </c>
      <c r="C110" s="41" t="s">
        <v>2</v>
      </c>
      <c r="D110" s="41" t="s">
        <v>29</v>
      </c>
      <c r="E110" s="17" t="s">
        <v>33</v>
      </c>
      <c r="F110" s="24">
        <f t="shared" si="13"/>
        <v>403.85</v>
      </c>
      <c r="G110" s="24">
        <f t="shared" si="13"/>
        <v>0</v>
      </c>
      <c r="H110" s="24">
        <f t="shared" si="13"/>
        <v>0</v>
      </c>
    </row>
    <row r="111" spans="1:8" ht="27">
      <c r="A111" s="10" t="s">
        <v>44</v>
      </c>
      <c r="B111" s="73" t="s">
        <v>167</v>
      </c>
      <c r="C111" s="41" t="s">
        <v>2</v>
      </c>
      <c r="D111" s="41" t="s">
        <v>29</v>
      </c>
      <c r="E111" s="17" t="s">
        <v>34</v>
      </c>
      <c r="F111" s="24">
        <f>F112+F113</f>
        <v>403.85</v>
      </c>
      <c r="G111" s="24">
        <f>G113</f>
        <v>0</v>
      </c>
      <c r="H111" s="24">
        <f>H113</f>
        <v>0</v>
      </c>
    </row>
    <row r="112" spans="1:8" ht="27">
      <c r="A112" s="74" t="s">
        <v>82</v>
      </c>
      <c r="B112" s="73" t="s">
        <v>167</v>
      </c>
      <c r="C112" s="41" t="s">
        <v>2</v>
      </c>
      <c r="D112" s="41" t="s">
        <v>29</v>
      </c>
      <c r="E112" s="17" t="s">
        <v>83</v>
      </c>
      <c r="F112" s="24">
        <v>167.87</v>
      </c>
      <c r="G112" s="24">
        <v>0</v>
      </c>
      <c r="H112" s="24">
        <v>0</v>
      </c>
    </row>
    <row r="113" spans="1:8" ht="24.75" customHeight="1">
      <c r="A113" s="10" t="s">
        <v>45</v>
      </c>
      <c r="B113" s="73" t="s">
        <v>167</v>
      </c>
      <c r="C113" s="41" t="s">
        <v>2</v>
      </c>
      <c r="D113" s="41" t="s">
        <v>29</v>
      </c>
      <c r="E113" s="17" t="s">
        <v>24</v>
      </c>
      <c r="F113" s="24">
        <v>235.98</v>
      </c>
      <c r="G113" s="24">
        <v>0</v>
      </c>
      <c r="H113" s="24">
        <v>0</v>
      </c>
    </row>
    <row r="114" spans="1:8" ht="24.75" customHeight="1">
      <c r="A114" s="10" t="s">
        <v>120</v>
      </c>
      <c r="B114" s="73" t="s">
        <v>168</v>
      </c>
      <c r="C114" s="41" t="s">
        <v>2</v>
      </c>
      <c r="D114" s="41" t="s">
        <v>29</v>
      </c>
      <c r="E114" s="17"/>
      <c r="F114" s="24">
        <f aca="true" t="shared" si="14" ref="F114:H116">F115</f>
        <v>10</v>
      </c>
      <c r="G114" s="24">
        <f t="shared" si="14"/>
        <v>4</v>
      </c>
      <c r="H114" s="24">
        <f t="shared" si="14"/>
        <v>40</v>
      </c>
    </row>
    <row r="115" spans="1:8" ht="24.75" customHeight="1">
      <c r="A115" s="10" t="s">
        <v>43</v>
      </c>
      <c r="B115" s="73" t="s">
        <v>168</v>
      </c>
      <c r="C115" s="41" t="s">
        <v>2</v>
      </c>
      <c r="D115" s="41" t="s">
        <v>29</v>
      </c>
      <c r="E115" s="17" t="s">
        <v>33</v>
      </c>
      <c r="F115" s="24">
        <f t="shared" si="14"/>
        <v>10</v>
      </c>
      <c r="G115" s="24">
        <f t="shared" si="14"/>
        <v>4</v>
      </c>
      <c r="H115" s="24">
        <f t="shared" si="14"/>
        <v>40</v>
      </c>
    </row>
    <row r="116" spans="1:8" ht="24.75" customHeight="1">
      <c r="A116" s="10" t="s">
        <v>44</v>
      </c>
      <c r="B116" s="73" t="s">
        <v>168</v>
      </c>
      <c r="C116" s="41" t="s">
        <v>2</v>
      </c>
      <c r="D116" s="41" t="s">
        <v>29</v>
      </c>
      <c r="E116" s="17" t="s">
        <v>34</v>
      </c>
      <c r="F116" s="24">
        <f t="shared" si="14"/>
        <v>10</v>
      </c>
      <c r="G116" s="24">
        <f t="shared" si="14"/>
        <v>4</v>
      </c>
      <c r="H116" s="24">
        <f t="shared" si="14"/>
        <v>40</v>
      </c>
    </row>
    <row r="117" spans="1:8" ht="24.75" customHeight="1">
      <c r="A117" s="10" t="s">
        <v>45</v>
      </c>
      <c r="B117" s="73" t="s">
        <v>168</v>
      </c>
      <c r="C117" s="41" t="s">
        <v>2</v>
      </c>
      <c r="D117" s="41" t="s">
        <v>29</v>
      </c>
      <c r="E117" s="17" t="s">
        <v>24</v>
      </c>
      <c r="F117" s="24">
        <v>10</v>
      </c>
      <c r="G117" s="24">
        <v>4</v>
      </c>
      <c r="H117" s="24">
        <f>G117*100/F117</f>
        <v>40</v>
      </c>
    </row>
    <row r="118" spans="1:8" ht="24.75" customHeight="1">
      <c r="A118" s="10" t="s">
        <v>56</v>
      </c>
      <c r="B118" s="73" t="s">
        <v>169</v>
      </c>
      <c r="C118" s="41" t="s">
        <v>2</v>
      </c>
      <c r="D118" s="41" t="s">
        <v>29</v>
      </c>
      <c r="E118" s="17" t="s">
        <v>49</v>
      </c>
      <c r="F118" s="24">
        <f aca="true" t="shared" si="15" ref="F118:H119">F119</f>
        <v>4307.59</v>
      </c>
      <c r="G118" s="24">
        <f t="shared" si="15"/>
        <v>2997.72</v>
      </c>
      <c r="H118" s="24">
        <f t="shared" si="15"/>
        <v>69.59158137148614</v>
      </c>
    </row>
    <row r="119" spans="1:8" ht="24.75" customHeight="1">
      <c r="A119" s="13" t="s">
        <v>52</v>
      </c>
      <c r="B119" s="73" t="s">
        <v>169</v>
      </c>
      <c r="C119" s="41" t="s">
        <v>2</v>
      </c>
      <c r="D119" s="41" t="s">
        <v>29</v>
      </c>
      <c r="E119" s="17" t="s">
        <v>50</v>
      </c>
      <c r="F119" s="24">
        <f t="shared" si="15"/>
        <v>4307.59</v>
      </c>
      <c r="G119" s="24">
        <f t="shared" si="15"/>
        <v>2997.72</v>
      </c>
      <c r="H119" s="24">
        <f t="shared" si="15"/>
        <v>69.59158137148614</v>
      </c>
    </row>
    <row r="120" spans="1:8" ht="24.75" customHeight="1">
      <c r="A120" s="10" t="s">
        <v>53</v>
      </c>
      <c r="B120" s="73" t="s">
        <v>169</v>
      </c>
      <c r="C120" s="41" t="s">
        <v>2</v>
      </c>
      <c r="D120" s="41" t="s">
        <v>29</v>
      </c>
      <c r="E120" s="17" t="s">
        <v>51</v>
      </c>
      <c r="F120" s="24">
        <v>4307.59</v>
      </c>
      <c r="G120" s="24">
        <v>2997.72</v>
      </c>
      <c r="H120" s="24">
        <f>G120*100/F120</f>
        <v>69.59158137148614</v>
      </c>
    </row>
    <row r="121" spans="1:8" ht="24.75" customHeight="1">
      <c r="A121" s="60" t="s">
        <v>93</v>
      </c>
      <c r="B121" s="73" t="s">
        <v>170</v>
      </c>
      <c r="C121" s="41" t="s">
        <v>2</v>
      </c>
      <c r="D121" s="41" t="s">
        <v>29</v>
      </c>
      <c r="E121" s="17"/>
      <c r="F121" s="24">
        <f>F122+F125</f>
        <v>1020</v>
      </c>
      <c r="G121" s="24">
        <f>G122+G125</f>
        <v>424.40999999999997</v>
      </c>
      <c r="H121" s="24">
        <f>H122+H125</f>
        <v>67.39333333333335</v>
      </c>
    </row>
    <row r="122" spans="1:8" ht="24.75" customHeight="1">
      <c r="A122" s="10" t="s">
        <v>43</v>
      </c>
      <c r="B122" s="73" t="s">
        <v>170</v>
      </c>
      <c r="C122" s="41" t="s">
        <v>2</v>
      </c>
      <c r="D122" s="41" t="s">
        <v>29</v>
      </c>
      <c r="E122" s="17" t="s">
        <v>33</v>
      </c>
      <c r="F122" s="24">
        <f aca="true" t="shared" si="16" ref="F122:H123">F123</f>
        <v>120</v>
      </c>
      <c r="G122" s="24">
        <f t="shared" si="16"/>
        <v>28.02</v>
      </c>
      <c r="H122" s="24">
        <f t="shared" si="16"/>
        <v>23.35</v>
      </c>
    </row>
    <row r="123" spans="1:8" ht="24.75" customHeight="1">
      <c r="A123" s="10" t="s">
        <v>44</v>
      </c>
      <c r="B123" s="73" t="s">
        <v>170</v>
      </c>
      <c r="C123" s="41" t="s">
        <v>2</v>
      </c>
      <c r="D123" s="41" t="s">
        <v>29</v>
      </c>
      <c r="E123" s="17" t="s">
        <v>34</v>
      </c>
      <c r="F123" s="24">
        <f t="shared" si="16"/>
        <v>120</v>
      </c>
      <c r="G123" s="24">
        <f t="shared" si="16"/>
        <v>28.02</v>
      </c>
      <c r="H123" s="24">
        <f t="shared" si="16"/>
        <v>23.35</v>
      </c>
    </row>
    <row r="124" spans="1:8" ht="24.75" customHeight="1">
      <c r="A124" s="10" t="s">
        <v>45</v>
      </c>
      <c r="B124" s="73" t="s">
        <v>170</v>
      </c>
      <c r="C124" s="41" t="s">
        <v>2</v>
      </c>
      <c r="D124" s="41" t="s">
        <v>29</v>
      </c>
      <c r="E124" s="17" t="s">
        <v>24</v>
      </c>
      <c r="F124" s="24">
        <v>120</v>
      </c>
      <c r="G124" s="24">
        <v>28.02</v>
      </c>
      <c r="H124" s="24">
        <f>G124*100/F124</f>
        <v>23.35</v>
      </c>
    </row>
    <row r="125" spans="1:8" ht="24.75" customHeight="1">
      <c r="A125" s="10" t="s">
        <v>96</v>
      </c>
      <c r="B125" s="73" t="s">
        <v>170</v>
      </c>
      <c r="C125" s="41" t="s">
        <v>2</v>
      </c>
      <c r="D125" s="41" t="s">
        <v>29</v>
      </c>
      <c r="E125" s="17" t="s">
        <v>97</v>
      </c>
      <c r="F125" s="24">
        <v>900</v>
      </c>
      <c r="G125" s="24">
        <v>396.39</v>
      </c>
      <c r="H125" s="24">
        <f>G125*100/F125</f>
        <v>44.04333333333334</v>
      </c>
    </row>
    <row r="126" spans="1:8" ht="24.75" customHeight="1">
      <c r="A126" s="10" t="s">
        <v>121</v>
      </c>
      <c r="B126" s="73" t="s">
        <v>210</v>
      </c>
      <c r="C126" s="41" t="s">
        <v>2</v>
      </c>
      <c r="D126" s="41" t="s">
        <v>29</v>
      </c>
      <c r="E126" s="17"/>
      <c r="F126" s="76">
        <f aca="true" t="shared" si="17" ref="F126:H127">F127</f>
        <v>18379.4</v>
      </c>
      <c r="G126" s="24">
        <f t="shared" si="17"/>
        <v>0</v>
      </c>
      <c r="H126" s="24">
        <f t="shared" si="17"/>
        <v>0</v>
      </c>
    </row>
    <row r="127" spans="1:8" ht="24.75" customHeight="1">
      <c r="A127" s="10" t="s">
        <v>43</v>
      </c>
      <c r="B127" s="73" t="s">
        <v>210</v>
      </c>
      <c r="C127" s="41" t="s">
        <v>2</v>
      </c>
      <c r="D127" s="41" t="s">
        <v>29</v>
      </c>
      <c r="E127" s="17" t="s">
        <v>33</v>
      </c>
      <c r="F127" s="24">
        <f t="shared" si="17"/>
        <v>18379.4</v>
      </c>
      <c r="G127" s="24">
        <f t="shared" si="17"/>
        <v>0</v>
      </c>
      <c r="H127" s="24">
        <f t="shared" si="17"/>
        <v>0</v>
      </c>
    </row>
    <row r="128" spans="1:8" ht="27">
      <c r="A128" s="10" t="s">
        <v>44</v>
      </c>
      <c r="B128" s="73" t="s">
        <v>210</v>
      </c>
      <c r="C128" s="41" t="s">
        <v>2</v>
      </c>
      <c r="D128" s="41" t="s">
        <v>29</v>
      </c>
      <c r="E128" s="17" t="s">
        <v>34</v>
      </c>
      <c r="F128" s="24">
        <f>F129+F130</f>
        <v>18379.4</v>
      </c>
      <c r="G128" s="24">
        <f>G130</f>
        <v>0</v>
      </c>
      <c r="H128" s="24">
        <f>H130</f>
        <v>0</v>
      </c>
    </row>
    <row r="129" spans="1:8" ht="27">
      <c r="A129" s="74" t="s">
        <v>82</v>
      </c>
      <c r="B129" s="73" t="s">
        <v>210</v>
      </c>
      <c r="C129" s="41" t="s">
        <v>2</v>
      </c>
      <c r="D129" s="41" t="s">
        <v>29</v>
      </c>
      <c r="E129" s="17" t="s">
        <v>83</v>
      </c>
      <c r="F129" s="24">
        <v>7845</v>
      </c>
      <c r="G129" s="24"/>
      <c r="H129" s="24"/>
    </row>
    <row r="130" spans="1:8" ht="27">
      <c r="A130" s="10" t="s">
        <v>45</v>
      </c>
      <c r="B130" s="73" t="s">
        <v>210</v>
      </c>
      <c r="C130" s="41" t="s">
        <v>2</v>
      </c>
      <c r="D130" s="41" t="s">
        <v>29</v>
      </c>
      <c r="E130" s="17" t="s">
        <v>24</v>
      </c>
      <c r="F130" s="24">
        <v>10534.4</v>
      </c>
      <c r="G130" s="24">
        <v>0</v>
      </c>
      <c r="H130" s="24">
        <v>0</v>
      </c>
    </row>
    <row r="131" spans="1:8" ht="53.25">
      <c r="A131" s="11" t="s">
        <v>223</v>
      </c>
      <c r="B131" s="87" t="s">
        <v>225</v>
      </c>
      <c r="C131" s="40" t="s">
        <v>2</v>
      </c>
      <c r="D131" s="40" t="s">
        <v>29</v>
      </c>
      <c r="E131" s="15"/>
      <c r="F131" s="22">
        <f aca="true" t="shared" si="18" ref="F131:H132">F132</f>
        <v>20686.8</v>
      </c>
      <c r="G131" s="22">
        <f t="shared" si="18"/>
        <v>0</v>
      </c>
      <c r="H131" s="22">
        <f t="shared" si="18"/>
        <v>0</v>
      </c>
    </row>
    <row r="132" spans="1:8" ht="15">
      <c r="A132" s="10" t="s">
        <v>107</v>
      </c>
      <c r="B132" s="67" t="s">
        <v>226</v>
      </c>
      <c r="C132" s="41" t="s">
        <v>2</v>
      </c>
      <c r="D132" s="41" t="s">
        <v>29</v>
      </c>
      <c r="E132" s="17"/>
      <c r="F132" s="24">
        <f t="shared" si="18"/>
        <v>20686.8</v>
      </c>
      <c r="G132" s="24">
        <f t="shared" si="18"/>
        <v>0</v>
      </c>
      <c r="H132" s="24">
        <f t="shared" si="18"/>
        <v>0</v>
      </c>
    </row>
    <row r="133" spans="1:8" ht="15">
      <c r="A133" s="10" t="s">
        <v>224</v>
      </c>
      <c r="B133" s="67" t="s">
        <v>227</v>
      </c>
      <c r="C133" s="41" t="s">
        <v>2</v>
      </c>
      <c r="D133" s="41" t="s">
        <v>29</v>
      </c>
      <c r="E133" s="17"/>
      <c r="F133" s="24">
        <f>F134</f>
        <v>20686.8</v>
      </c>
      <c r="G133" s="24">
        <f>G135</f>
        <v>0</v>
      </c>
      <c r="H133" s="24">
        <f>H135</f>
        <v>0</v>
      </c>
    </row>
    <row r="134" spans="1:8" ht="27">
      <c r="A134" s="10" t="s">
        <v>43</v>
      </c>
      <c r="B134" s="67" t="s">
        <v>227</v>
      </c>
      <c r="C134" s="41" t="s">
        <v>2</v>
      </c>
      <c r="D134" s="41" t="s">
        <v>29</v>
      </c>
      <c r="E134" s="17" t="s">
        <v>33</v>
      </c>
      <c r="F134" s="24">
        <f>F135</f>
        <v>20686.8</v>
      </c>
      <c r="G134" s="24">
        <v>0</v>
      </c>
      <c r="H134" s="24">
        <v>0</v>
      </c>
    </row>
    <row r="135" spans="1:8" ht="27">
      <c r="A135" s="10" t="s">
        <v>44</v>
      </c>
      <c r="B135" s="67" t="s">
        <v>227</v>
      </c>
      <c r="C135" s="41" t="s">
        <v>2</v>
      </c>
      <c r="D135" s="41" t="s">
        <v>29</v>
      </c>
      <c r="E135" s="17" t="s">
        <v>34</v>
      </c>
      <c r="F135" s="24">
        <f>F136</f>
        <v>20686.8</v>
      </c>
      <c r="G135" s="24">
        <v>0</v>
      </c>
      <c r="H135" s="24">
        <v>0</v>
      </c>
    </row>
    <row r="136" spans="1:8" ht="27">
      <c r="A136" s="10" t="s">
        <v>45</v>
      </c>
      <c r="B136" s="67" t="s">
        <v>227</v>
      </c>
      <c r="C136" s="41" t="s">
        <v>2</v>
      </c>
      <c r="D136" s="41" t="s">
        <v>29</v>
      </c>
      <c r="E136" s="17" t="s">
        <v>24</v>
      </c>
      <c r="F136" s="24">
        <v>20686.8</v>
      </c>
      <c r="G136" s="24">
        <v>0</v>
      </c>
      <c r="H136" s="24">
        <v>0</v>
      </c>
    </row>
    <row r="137" spans="1:8" ht="30.75">
      <c r="A137" s="99" t="s">
        <v>95</v>
      </c>
      <c r="B137" s="64"/>
      <c r="C137" s="40" t="s">
        <v>2</v>
      </c>
      <c r="D137" s="40" t="s">
        <v>72</v>
      </c>
      <c r="E137" s="15"/>
      <c r="F137" s="22">
        <f>F138</f>
        <v>136.5</v>
      </c>
      <c r="G137" s="22">
        <f>G138+G156</f>
        <v>40</v>
      </c>
      <c r="H137" s="22">
        <f>G137*100/F137</f>
        <v>29.304029304029303</v>
      </c>
    </row>
    <row r="138" spans="1:8" ht="52.5">
      <c r="A138" s="100" t="s">
        <v>84</v>
      </c>
      <c r="B138" s="87" t="s">
        <v>85</v>
      </c>
      <c r="C138" s="40" t="s">
        <v>2</v>
      </c>
      <c r="D138" s="40" t="s">
        <v>72</v>
      </c>
      <c r="E138" s="15"/>
      <c r="F138" s="22">
        <f>F139</f>
        <v>136.5</v>
      </c>
      <c r="G138" s="22">
        <f>G139</f>
        <v>40</v>
      </c>
      <c r="H138" s="22">
        <f>H139</f>
        <v>29.304029304029303</v>
      </c>
    </row>
    <row r="139" spans="1:8" ht="29.25" customHeight="1">
      <c r="A139" s="10" t="s">
        <v>122</v>
      </c>
      <c r="B139" s="67" t="s">
        <v>171</v>
      </c>
      <c r="C139" s="41" t="s">
        <v>2</v>
      </c>
      <c r="D139" s="41" t="s">
        <v>72</v>
      </c>
      <c r="E139" s="17"/>
      <c r="F139" s="24">
        <f>F140+F144+F148+F152</f>
        <v>136.5</v>
      </c>
      <c r="G139" s="24">
        <f>G141</f>
        <v>40</v>
      </c>
      <c r="H139" s="24">
        <f>G139*100/F139</f>
        <v>29.304029304029303</v>
      </c>
    </row>
    <row r="140" spans="1:8" ht="15">
      <c r="A140" s="10" t="s">
        <v>94</v>
      </c>
      <c r="B140" s="67" t="s">
        <v>172</v>
      </c>
      <c r="C140" s="41" t="s">
        <v>2</v>
      </c>
      <c r="D140" s="41" t="s">
        <v>72</v>
      </c>
      <c r="E140" s="17"/>
      <c r="F140" s="24">
        <f>F141</f>
        <v>40</v>
      </c>
      <c r="G140" s="24">
        <f>G141</f>
        <v>40</v>
      </c>
      <c r="H140" s="24">
        <f>H141</f>
        <v>100</v>
      </c>
    </row>
    <row r="141" spans="1:8" ht="27">
      <c r="A141" s="10" t="s">
        <v>43</v>
      </c>
      <c r="B141" s="67" t="s">
        <v>172</v>
      </c>
      <c r="C141" s="41" t="s">
        <v>2</v>
      </c>
      <c r="D141" s="41" t="s">
        <v>72</v>
      </c>
      <c r="E141" s="17" t="s">
        <v>33</v>
      </c>
      <c r="F141" s="24">
        <f aca="true" t="shared" si="19" ref="F141:H142">F142</f>
        <v>40</v>
      </c>
      <c r="G141" s="24">
        <f t="shared" si="19"/>
        <v>40</v>
      </c>
      <c r="H141" s="24">
        <f t="shared" si="19"/>
        <v>100</v>
      </c>
    </row>
    <row r="142" spans="1:8" ht="27">
      <c r="A142" s="10" t="s">
        <v>44</v>
      </c>
      <c r="B142" s="67" t="s">
        <v>172</v>
      </c>
      <c r="C142" s="41" t="s">
        <v>2</v>
      </c>
      <c r="D142" s="41" t="s">
        <v>72</v>
      </c>
      <c r="E142" s="17" t="s">
        <v>34</v>
      </c>
      <c r="F142" s="24">
        <f t="shared" si="19"/>
        <v>40</v>
      </c>
      <c r="G142" s="24">
        <f t="shared" si="19"/>
        <v>40</v>
      </c>
      <c r="H142" s="24">
        <f t="shared" si="19"/>
        <v>100</v>
      </c>
    </row>
    <row r="143" spans="1:8" ht="27">
      <c r="A143" s="10" t="s">
        <v>45</v>
      </c>
      <c r="B143" s="67" t="s">
        <v>172</v>
      </c>
      <c r="C143" s="41" t="s">
        <v>2</v>
      </c>
      <c r="D143" s="41" t="s">
        <v>72</v>
      </c>
      <c r="E143" s="17" t="s">
        <v>24</v>
      </c>
      <c r="F143" s="24">
        <v>40</v>
      </c>
      <c r="G143" s="24">
        <v>40</v>
      </c>
      <c r="H143" s="24">
        <f>G143*100/F143</f>
        <v>100</v>
      </c>
    </row>
    <row r="144" spans="1:8" ht="27">
      <c r="A144" s="10" t="s">
        <v>123</v>
      </c>
      <c r="B144" s="67" t="s">
        <v>173</v>
      </c>
      <c r="C144" s="41" t="s">
        <v>2</v>
      </c>
      <c r="D144" s="41" t="s">
        <v>72</v>
      </c>
      <c r="E144" s="15"/>
      <c r="F144" s="22">
        <f aca="true" t="shared" si="20" ref="F144:H146">F145</f>
        <v>4.5</v>
      </c>
      <c r="G144" s="22">
        <f t="shared" si="20"/>
        <v>0</v>
      </c>
      <c r="H144" s="22">
        <f t="shared" si="20"/>
        <v>0</v>
      </c>
    </row>
    <row r="145" spans="1:8" ht="27">
      <c r="A145" s="10" t="s">
        <v>43</v>
      </c>
      <c r="B145" s="67" t="s">
        <v>173</v>
      </c>
      <c r="C145" s="41" t="s">
        <v>2</v>
      </c>
      <c r="D145" s="41" t="s">
        <v>72</v>
      </c>
      <c r="E145" s="17" t="s">
        <v>33</v>
      </c>
      <c r="F145" s="24">
        <f t="shared" si="20"/>
        <v>4.5</v>
      </c>
      <c r="G145" s="24">
        <f t="shared" si="20"/>
        <v>0</v>
      </c>
      <c r="H145" s="24">
        <f t="shared" si="20"/>
        <v>0</v>
      </c>
    </row>
    <row r="146" spans="1:8" ht="27">
      <c r="A146" s="10" t="s">
        <v>44</v>
      </c>
      <c r="B146" s="67" t="s">
        <v>173</v>
      </c>
      <c r="C146" s="41" t="s">
        <v>2</v>
      </c>
      <c r="D146" s="41" t="s">
        <v>72</v>
      </c>
      <c r="E146" s="17" t="s">
        <v>34</v>
      </c>
      <c r="F146" s="24">
        <f t="shared" si="20"/>
        <v>4.5</v>
      </c>
      <c r="G146" s="24">
        <f t="shared" si="20"/>
        <v>0</v>
      </c>
      <c r="H146" s="24">
        <f t="shared" si="20"/>
        <v>0</v>
      </c>
    </row>
    <row r="147" spans="1:8" ht="27">
      <c r="A147" s="10" t="s">
        <v>45</v>
      </c>
      <c r="B147" s="67" t="s">
        <v>173</v>
      </c>
      <c r="C147" s="41" t="s">
        <v>2</v>
      </c>
      <c r="D147" s="41" t="s">
        <v>72</v>
      </c>
      <c r="E147" s="17" t="s">
        <v>24</v>
      </c>
      <c r="F147" s="24">
        <v>4.5</v>
      </c>
      <c r="G147" s="24">
        <v>0</v>
      </c>
      <c r="H147" s="24">
        <v>0</v>
      </c>
    </row>
    <row r="148" spans="1:8" ht="27">
      <c r="A148" s="10" t="s">
        <v>124</v>
      </c>
      <c r="B148" s="67" t="s">
        <v>174</v>
      </c>
      <c r="C148" s="41" t="s">
        <v>2</v>
      </c>
      <c r="D148" s="41" t="s">
        <v>72</v>
      </c>
      <c r="E148" s="17"/>
      <c r="F148" s="24">
        <f aca="true" t="shared" si="21" ref="F148:H154">F149</f>
        <v>60</v>
      </c>
      <c r="G148" s="24">
        <f t="shared" si="21"/>
        <v>0</v>
      </c>
      <c r="H148" s="24">
        <f t="shared" si="21"/>
        <v>0</v>
      </c>
    </row>
    <row r="149" spans="1:8" ht="27">
      <c r="A149" s="10" t="s">
        <v>43</v>
      </c>
      <c r="B149" s="67" t="s">
        <v>174</v>
      </c>
      <c r="C149" s="41" t="s">
        <v>2</v>
      </c>
      <c r="D149" s="41" t="s">
        <v>72</v>
      </c>
      <c r="E149" s="17" t="s">
        <v>33</v>
      </c>
      <c r="F149" s="24">
        <f t="shared" si="21"/>
        <v>60</v>
      </c>
      <c r="G149" s="24">
        <f t="shared" si="21"/>
        <v>0</v>
      </c>
      <c r="H149" s="24">
        <f t="shared" si="21"/>
        <v>0</v>
      </c>
    </row>
    <row r="150" spans="1:8" ht="27">
      <c r="A150" s="10" t="s">
        <v>44</v>
      </c>
      <c r="B150" s="67" t="s">
        <v>175</v>
      </c>
      <c r="C150" s="41" t="s">
        <v>2</v>
      </c>
      <c r="D150" s="41" t="s">
        <v>72</v>
      </c>
      <c r="E150" s="17" t="s">
        <v>34</v>
      </c>
      <c r="F150" s="24">
        <f t="shared" si="21"/>
        <v>60</v>
      </c>
      <c r="G150" s="24">
        <f t="shared" si="21"/>
        <v>0</v>
      </c>
      <c r="H150" s="24">
        <f t="shared" si="21"/>
        <v>0</v>
      </c>
    </row>
    <row r="151" spans="1:8" ht="27">
      <c r="A151" s="10" t="s">
        <v>45</v>
      </c>
      <c r="B151" s="67" t="s">
        <v>174</v>
      </c>
      <c r="C151" s="41" t="s">
        <v>2</v>
      </c>
      <c r="D151" s="41" t="s">
        <v>72</v>
      </c>
      <c r="E151" s="17" t="s">
        <v>24</v>
      </c>
      <c r="F151" s="24">
        <v>60</v>
      </c>
      <c r="G151" s="24">
        <v>0</v>
      </c>
      <c r="H151" s="24">
        <v>0</v>
      </c>
    </row>
    <row r="152" spans="1:8" ht="27">
      <c r="A152" s="10" t="s">
        <v>125</v>
      </c>
      <c r="B152" s="67" t="s">
        <v>175</v>
      </c>
      <c r="C152" s="41" t="s">
        <v>2</v>
      </c>
      <c r="D152" s="41" t="s">
        <v>72</v>
      </c>
      <c r="E152" s="17"/>
      <c r="F152" s="24">
        <f>F153</f>
        <v>32</v>
      </c>
      <c r="G152" s="24">
        <f t="shared" si="21"/>
        <v>0</v>
      </c>
      <c r="H152" s="24">
        <f t="shared" si="21"/>
        <v>0</v>
      </c>
    </row>
    <row r="153" spans="1:8" ht="27">
      <c r="A153" s="10" t="s">
        <v>43</v>
      </c>
      <c r="B153" s="67" t="s">
        <v>175</v>
      </c>
      <c r="C153" s="41" t="s">
        <v>2</v>
      </c>
      <c r="D153" s="41" t="s">
        <v>72</v>
      </c>
      <c r="E153" s="17" t="s">
        <v>33</v>
      </c>
      <c r="F153" s="24">
        <f>F154</f>
        <v>32</v>
      </c>
      <c r="G153" s="24">
        <f t="shared" si="21"/>
        <v>0</v>
      </c>
      <c r="H153" s="24">
        <f t="shared" si="21"/>
        <v>0</v>
      </c>
    </row>
    <row r="154" spans="1:8" ht="26.25">
      <c r="A154" s="19" t="s">
        <v>44</v>
      </c>
      <c r="B154" s="67" t="s">
        <v>175</v>
      </c>
      <c r="C154" s="41" t="s">
        <v>2</v>
      </c>
      <c r="D154" s="41" t="s">
        <v>72</v>
      </c>
      <c r="E154" s="17" t="s">
        <v>34</v>
      </c>
      <c r="F154" s="24">
        <f>F155</f>
        <v>32</v>
      </c>
      <c r="G154" s="24">
        <f t="shared" si="21"/>
        <v>0</v>
      </c>
      <c r="H154" s="24">
        <f t="shared" si="21"/>
        <v>0</v>
      </c>
    </row>
    <row r="155" spans="1:8" ht="27">
      <c r="A155" s="10" t="s">
        <v>45</v>
      </c>
      <c r="B155" s="67" t="s">
        <v>175</v>
      </c>
      <c r="C155" s="41" t="s">
        <v>2</v>
      </c>
      <c r="D155" s="41" t="s">
        <v>72</v>
      </c>
      <c r="E155" s="17" t="s">
        <v>24</v>
      </c>
      <c r="F155" s="24">
        <v>32</v>
      </c>
      <c r="G155" s="24">
        <v>0</v>
      </c>
      <c r="H155" s="24">
        <v>0</v>
      </c>
    </row>
    <row r="156" spans="1:8" ht="39.75">
      <c r="A156" s="11" t="s">
        <v>126</v>
      </c>
      <c r="B156" s="111"/>
      <c r="C156" s="40" t="s">
        <v>2</v>
      </c>
      <c r="D156" s="40" t="s">
        <v>72</v>
      </c>
      <c r="E156" s="15"/>
      <c r="F156" s="22">
        <f aca="true" t="shared" si="22" ref="F156:H160">F157</f>
        <v>0</v>
      </c>
      <c r="G156" s="22">
        <f t="shared" si="22"/>
        <v>0</v>
      </c>
      <c r="H156" s="22">
        <f t="shared" si="22"/>
        <v>0</v>
      </c>
    </row>
    <row r="157" spans="1:8" ht="15">
      <c r="A157" s="10" t="s">
        <v>107</v>
      </c>
      <c r="B157" s="67" t="s">
        <v>176</v>
      </c>
      <c r="C157" s="41" t="s">
        <v>2</v>
      </c>
      <c r="D157" s="41" t="s">
        <v>72</v>
      </c>
      <c r="E157" s="17"/>
      <c r="F157" s="24">
        <f t="shared" si="22"/>
        <v>0</v>
      </c>
      <c r="G157" s="24">
        <f t="shared" si="22"/>
        <v>0</v>
      </c>
      <c r="H157" s="24">
        <f t="shared" si="22"/>
        <v>0</v>
      </c>
    </row>
    <row r="158" spans="1:8" ht="27">
      <c r="A158" s="10" t="s">
        <v>127</v>
      </c>
      <c r="B158" s="67" t="s">
        <v>177</v>
      </c>
      <c r="C158" s="41" t="s">
        <v>2</v>
      </c>
      <c r="D158" s="41" t="s">
        <v>72</v>
      </c>
      <c r="E158" s="17"/>
      <c r="F158" s="24">
        <f t="shared" si="22"/>
        <v>0</v>
      </c>
      <c r="G158" s="24">
        <f t="shared" si="22"/>
        <v>0</v>
      </c>
      <c r="H158" s="24">
        <f t="shared" si="22"/>
        <v>0</v>
      </c>
    </row>
    <row r="159" spans="1:8" ht="27">
      <c r="A159" s="10" t="s">
        <v>43</v>
      </c>
      <c r="B159" s="67" t="s">
        <v>177</v>
      </c>
      <c r="C159" s="41" t="s">
        <v>2</v>
      </c>
      <c r="D159" s="41" t="s">
        <v>72</v>
      </c>
      <c r="E159" s="17" t="s">
        <v>33</v>
      </c>
      <c r="F159" s="24">
        <f t="shared" si="22"/>
        <v>0</v>
      </c>
      <c r="G159" s="24">
        <f t="shared" si="22"/>
        <v>0</v>
      </c>
      <c r="H159" s="24">
        <f t="shared" si="22"/>
        <v>0</v>
      </c>
    </row>
    <row r="160" spans="1:8" ht="27">
      <c r="A160" s="10" t="s">
        <v>44</v>
      </c>
      <c r="B160" s="67" t="s">
        <v>177</v>
      </c>
      <c r="C160" s="41" t="s">
        <v>2</v>
      </c>
      <c r="D160" s="41" t="s">
        <v>72</v>
      </c>
      <c r="E160" s="17" t="s">
        <v>34</v>
      </c>
      <c r="F160" s="24">
        <f t="shared" si="22"/>
        <v>0</v>
      </c>
      <c r="G160" s="24">
        <f t="shared" si="22"/>
        <v>0</v>
      </c>
      <c r="H160" s="24">
        <f t="shared" si="22"/>
        <v>0</v>
      </c>
    </row>
    <row r="161" spans="1:8" ht="27">
      <c r="A161" s="10" t="s">
        <v>45</v>
      </c>
      <c r="B161" s="67" t="s">
        <v>177</v>
      </c>
      <c r="C161" s="41" t="s">
        <v>2</v>
      </c>
      <c r="D161" s="41" t="s">
        <v>72</v>
      </c>
      <c r="E161" s="17" t="s">
        <v>24</v>
      </c>
      <c r="F161" s="24">
        <v>0</v>
      </c>
      <c r="G161" s="24">
        <v>0</v>
      </c>
      <c r="H161" s="24">
        <v>0</v>
      </c>
    </row>
    <row r="162" spans="1:8" ht="15">
      <c r="A162" s="8" t="s">
        <v>7</v>
      </c>
      <c r="B162" s="67"/>
      <c r="C162" s="40" t="s">
        <v>3</v>
      </c>
      <c r="D162" s="40"/>
      <c r="E162" s="20"/>
      <c r="F162" s="77">
        <f>F163+F174+F194</f>
        <v>26809.54</v>
      </c>
      <c r="G162" s="55">
        <f>G163+G174+G194</f>
        <v>4520.89</v>
      </c>
      <c r="H162" s="55">
        <f>G162*100/F162</f>
        <v>16.862989816311657</v>
      </c>
    </row>
    <row r="163" spans="1:8" ht="15">
      <c r="A163" s="8" t="s">
        <v>58</v>
      </c>
      <c r="B163" s="86"/>
      <c r="C163" s="40" t="s">
        <v>3</v>
      </c>
      <c r="D163" s="40" t="s">
        <v>0</v>
      </c>
      <c r="E163" s="20"/>
      <c r="F163" s="22">
        <f>F164</f>
        <v>446.57</v>
      </c>
      <c r="G163" s="55">
        <f>G164</f>
        <v>275.93</v>
      </c>
      <c r="H163" s="55">
        <f>G163*100/F163</f>
        <v>61.78874532548089</v>
      </c>
    </row>
    <row r="164" spans="1:8" ht="52.5">
      <c r="A164" s="100" t="s">
        <v>84</v>
      </c>
      <c r="B164" s="87" t="s">
        <v>85</v>
      </c>
      <c r="C164" s="40" t="s">
        <v>3</v>
      </c>
      <c r="D164" s="40" t="s">
        <v>0</v>
      </c>
      <c r="E164" s="20"/>
      <c r="F164" s="22">
        <f aca="true" t="shared" si="23" ref="F164:H168">F165</f>
        <v>446.57</v>
      </c>
      <c r="G164" s="54">
        <f t="shared" si="23"/>
        <v>275.93</v>
      </c>
      <c r="H164" s="54">
        <f t="shared" si="23"/>
        <v>61.78874532548089</v>
      </c>
    </row>
    <row r="165" spans="1:8" ht="15">
      <c r="A165" s="23" t="s">
        <v>128</v>
      </c>
      <c r="B165" s="86" t="s">
        <v>178</v>
      </c>
      <c r="C165" s="41" t="s">
        <v>3</v>
      </c>
      <c r="D165" s="41" t="s">
        <v>0</v>
      </c>
      <c r="E165" s="20"/>
      <c r="F165" s="22">
        <f>F166+F170</f>
        <v>446.57</v>
      </c>
      <c r="G165" s="55">
        <f>G166+G170</f>
        <v>275.93</v>
      </c>
      <c r="H165" s="55">
        <f>G165*100/F165</f>
        <v>61.78874532548089</v>
      </c>
    </row>
    <row r="166" spans="1:8" ht="26.25">
      <c r="A166" s="21" t="s">
        <v>59</v>
      </c>
      <c r="B166" s="86" t="s">
        <v>179</v>
      </c>
      <c r="C166" s="41" t="s">
        <v>3</v>
      </c>
      <c r="D166" s="41" t="s">
        <v>0</v>
      </c>
      <c r="E166" s="20"/>
      <c r="F166" s="24">
        <f>F167</f>
        <v>346.57</v>
      </c>
      <c r="G166" s="24">
        <f t="shared" si="23"/>
        <v>175.93</v>
      </c>
      <c r="H166" s="24">
        <f t="shared" si="23"/>
        <v>50.763193582825984</v>
      </c>
    </row>
    <row r="167" spans="1:8" ht="27">
      <c r="A167" s="23" t="s">
        <v>43</v>
      </c>
      <c r="B167" s="86" t="s">
        <v>179</v>
      </c>
      <c r="C167" s="41" t="s">
        <v>3</v>
      </c>
      <c r="D167" s="41" t="s">
        <v>0</v>
      </c>
      <c r="E167" s="20" t="s">
        <v>33</v>
      </c>
      <c r="F167" s="24">
        <f>F168</f>
        <v>346.57</v>
      </c>
      <c r="G167" s="24">
        <f t="shared" si="23"/>
        <v>175.93</v>
      </c>
      <c r="H167" s="24">
        <f t="shared" si="23"/>
        <v>50.763193582825984</v>
      </c>
    </row>
    <row r="168" spans="1:8" ht="27">
      <c r="A168" s="23" t="s">
        <v>44</v>
      </c>
      <c r="B168" s="86" t="s">
        <v>179</v>
      </c>
      <c r="C168" s="41" t="s">
        <v>3</v>
      </c>
      <c r="D168" s="41" t="s">
        <v>0</v>
      </c>
      <c r="E168" s="20" t="s">
        <v>34</v>
      </c>
      <c r="F168" s="24">
        <f>F169</f>
        <v>346.57</v>
      </c>
      <c r="G168" s="24">
        <f t="shared" si="23"/>
        <v>175.93</v>
      </c>
      <c r="H168" s="24">
        <f t="shared" si="23"/>
        <v>50.763193582825984</v>
      </c>
    </row>
    <row r="169" spans="1:8" ht="27">
      <c r="A169" s="23" t="s">
        <v>45</v>
      </c>
      <c r="B169" s="86" t="s">
        <v>179</v>
      </c>
      <c r="C169" s="41" t="s">
        <v>3</v>
      </c>
      <c r="D169" s="41" t="s">
        <v>0</v>
      </c>
      <c r="E169" s="20" t="s">
        <v>24</v>
      </c>
      <c r="F169" s="24">
        <v>346.57</v>
      </c>
      <c r="G169" s="24">
        <v>175.93</v>
      </c>
      <c r="H169" s="24">
        <f>G169*100/F169</f>
        <v>50.763193582825984</v>
      </c>
    </row>
    <row r="170" spans="1:8" ht="26.25">
      <c r="A170" s="134" t="s">
        <v>228</v>
      </c>
      <c r="B170" s="86" t="s">
        <v>231</v>
      </c>
      <c r="C170" s="41" t="s">
        <v>3</v>
      </c>
      <c r="D170" s="41" t="s">
        <v>0</v>
      </c>
      <c r="E170" s="20"/>
      <c r="F170" s="24">
        <f aca="true" t="shared" si="24" ref="F170:H172">F171</f>
        <v>100</v>
      </c>
      <c r="G170" s="24">
        <f t="shared" si="24"/>
        <v>100</v>
      </c>
      <c r="H170" s="24">
        <f t="shared" si="24"/>
        <v>100</v>
      </c>
    </row>
    <row r="171" spans="1:8" ht="15">
      <c r="A171" s="134" t="s">
        <v>37</v>
      </c>
      <c r="B171" s="86" t="s">
        <v>231</v>
      </c>
      <c r="C171" s="41" t="s">
        <v>3</v>
      </c>
      <c r="D171" s="41" t="s">
        <v>0</v>
      </c>
      <c r="E171" s="20" t="s">
        <v>35</v>
      </c>
      <c r="F171" s="24">
        <f t="shared" si="24"/>
        <v>100</v>
      </c>
      <c r="G171" s="24">
        <f t="shared" si="24"/>
        <v>100</v>
      </c>
      <c r="H171" s="24">
        <f t="shared" si="24"/>
        <v>100</v>
      </c>
    </row>
    <row r="172" spans="1:8" ht="39">
      <c r="A172" s="134" t="s">
        <v>229</v>
      </c>
      <c r="B172" s="86" t="s">
        <v>231</v>
      </c>
      <c r="C172" s="41" t="s">
        <v>3</v>
      </c>
      <c r="D172" s="41" t="s">
        <v>0</v>
      </c>
      <c r="E172" s="20" t="s">
        <v>232</v>
      </c>
      <c r="F172" s="24">
        <f t="shared" si="24"/>
        <v>100</v>
      </c>
      <c r="G172" s="24">
        <f t="shared" si="24"/>
        <v>100</v>
      </c>
      <c r="H172" s="24">
        <f t="shared" si="24"/>
        <v>100</v>
      </c>
    </row>
    <row r="173" spans="1:8" ht="52.5">
      <c r="A173" s="134" t="s">
        <v>230</v>
      </c>
      <c r="B173" s="86" t="s">
        <v>231</v>
      </c>
      <c r="C173" s="41" t="s">
        <v>3</v>
      </c>
      <c r="D173" s="41" t="s">
        <v>0</v>
      </c>
      <c r="E173" s="20" t="s">
        <v>233</v>
      </c>
      <c r="F173" s="24">
        <v>100</v>
      </c>
      <c r="G173" s="24">
        <v>100</v>
      </c>
      <c r="H173" s="24">
        <f>G173*100/F173</f>
        <v>100</v>
      </c>
    </row>
    <row r="174" spans="1:8" ht="15">
      <c r="A174" s="25" t="s">
        <v>60</v>
      </c>
      <c r="B174" s="86"/>
      <c r="C174" s="40" t="s">
        <v>3</v>
      </c>
      <c r="D174" s="40" t="s">
        <v>1</v>
      </c>
      <c r="E174" s="20"/>
      <c r="F174" s="77">
        <f>F175</f>
        <v>13576.88</v>
      </c>
      <c r="G174" s="55">
        <f>G175</f>
        <v>0</v>
      </c>
      <c r="H174" s="55">
        <f>H175</f>
        <v>0</v>
      </c>
    </row>
    <row r="175" spans="1:8" ht="45" customHeight="1">
      <c r="A175" s="100" t="s">
        <v>84</v>
      </c>
      <c r="B175" s="87" t="s">
        <v>85</v>
      </c>
      <c r="C175" s="40" t="s">
        <v>3</v>
      </c>
      <c r="D175" s="40" t="s">
        <v>1</v>
      </c>
      <c r="E175" s="20"/>
      <c r="F175" s="77">
        <f>F176+F181</f>
        <v>13576.88</v>
      </c>
      <c r="G175" s="54">
        <f>G176+G181+G190</f>
        <v>0</v>
      </c>
      <c r="H175" s="54">
        <f>H176+H181+H190</f>
        <v>0</v>
      </c>
    </row>
    <row r="176" spans="1:8" ht="34.5" customHeight="1">
      <c r="A176" s="19" t="s">
        <v>129</v>
      </c>
      <c r="B176" s="61" t="s">
        <v>180</v>
      </c>
      <c r="C176" s="16" t="s">
        <v>3</v>
      </c>
      <c r="D176" s="16" t="s">
        <v>1</v>
      </c>
      <c r="E176" s="14"/>
      <c r="F176" s="38">
        <f>F177</f>
        <v>0</v>
      </c>
      <c r="G176" s="55">
        <f aca="true" t="shared" si="25" ref="G176:H179">G177</f>
        <v>0</v>
      </c>
      <c r="H176" s="55">
        <f>H177</f>
        <v>0</v>
      </c>
    </row>
    <row r="177" spans="1:8" ht="15" customHeight="1">
      <c r="A177" s="23" t="s">
        <v>60</v>
      </c>
      <c r="B177" s="61" t="s">
        <v>181</v>
      </c>
      <c r="C177" s="16" t="s">
        <v>3</v>
      </c>
      <c r="D177" s="16" t="s">
        <v>1</v>
      </c>
      <c r="E177" s="26"/>
      <c r="F177" s="39">
        <f>F178</f>
        <v>0</v>
      </c>
      <c r="G177" s="51">
        <f t="shared" si="25"/>
        <v>0</v>
      </c>
      <c r="H177" s="51">
        <f t="shared" si="25"/>
        <v>0</v>
      </c>
    </row>
    <row r="178" spans="1:8" ht="26.25">
      <c r="A178" s="19" t="s">
        <v>43</v>
      </c>
      <c r="B178" s="61" t="s">
        <v>181</v>
      </c>
      <c r="C178" s="41" t="s">
        <v>3</v>
      </c>
      <c r="D178" s="41" t="s">
        <v>1</v>
      </c>
      <c r="E178" s="20" t="s">
        <v>33</v>
      </c>
      <c r="F178" s="76">
        <f>F179</f>
        <v>0</v>
      </c>
      <c r="G178" s="51">
        <f t="shared" si="25"/>
        <v>0</v>
      </c>
      <c r="H178" s="51">
        <f t="shared" si="25"/>
        <v>0</v>
      </c>
    </row>
    <row r="179" spans="1:8" ht="27">
      <c r="A179" s="10" t="s">
        <v>44</v>
      </c>
      <c r="B179" s="61" t="s">
        <v>181</v>
      </c>
      <c r="C179" s="41" t="s">
        <v>3</v>
      </c>
      <c r="D179" s="41" t="s">
        <v>1</v>
      </c>
      <c r="E179" s="20" t="s">
        <v>34</v>
      </c>
      <c r="F179" s="76">
        <f>F180</f>
        <v>0</v>
      </c>
      <c r="G179" s="51">
        <f t="shared" si="25"/>
        <v>0</v>
      </c>
      <c r="H179" s="51">
        <f t="shared" si="25"/>
        <v>0</v>
      </c>
    </row>
    <row r="180" spans="1:8" ht="34.5" customHeight="1">
      <c r="A180" s="19" t="s">
        <v>45</v>
      </c>
      <c r="B180" s="61" t="s">
        <v>181</v>
      </c>
      <c r="C180" s="41" t="s">
        <v>3</v>
      </c>
      <c r="D180" s="41" t="s">
        <v>1</v>
      </c>
      <c r="E180" s="20" t="s">
        <v>24</v>
      </c>
      <c r="F180" s="76">
        <v>0</v>
      </c>
      <c r="G180" s="51">
        <v>0</v>
      </c>
      <c r="H180" s="51">
        <v>0</v>
      </c>
    </row>
    <row r="181" spans="1:8" ht="39">
      <c r="A181" s="79" t="s">
        <v>130</v>
      </c>
      <c r="B181" s="112" t="s">
        <v>182</v>
      </c>
      <c r="C181" s="114" t="s">
        <v>3</v>
      </c>
      <c r="D181" s="114" t="s">
        <v>1</v>
      </c>
      <c r="E181" s="81"/>
      <c r="F181" s="89">
        <f>F182+F186+F190</f>
        <v>13576.88</v>
      </c>
      <c r="G181" s="82">
        <f>G182+G186</f>
        <v>0</v>
      </c>
      <c r="H181" s="82">
        <f>H182+H186</f>
        <v>0</v>
      </c>
    </row>
    <row r="182" spans="1:8" ht="15">
      <c r="A182" s="74" t="s">
        <v>234</v>
      </c>
      <c r="B182" s="80" t="s">
        <v>183</v>
      </c>
      <c r="C182" s="114" t="s">
        <v>3</v>
      </c>
      <c r="D182" s="114" t="s">
        <v>1</v>
      </c>
      <c r="E182" s="81"/>
      <c r="F182" s="84">
        <f aca="true" t="shared" si="26" ref="F182:H184">F183</f>
        <v>283</v>
      </c>
      <c r="G182" s="82">
        <f t="shared" si="26"/>
        <v>0</v>
      </c>
      <c r="H182" s="82">
        <f t="shared" si="26"/>
        <v>0</v>
      </c>
    </row>
    <row r="183" spans="1:8" ht="27">
      <c r="A183" s="74" t="s">
        <v>43</v>
      </c>
      <c r="B183" s="80" t="s">
        <v>183</v>
      </c>
      <c r="C183" s="114" t="s">
        <v>3</v>
      </c>
      <c r="D183" s="114" t="s">
        <v>1</v>
      </c>
      <c r="E183" s="81" t="s">
        <v>33</v>
      </c>
      <c r="F183" s="84">
        <f t="shared" si="26"/>
        <v>283</v>
      </c>
      <c r="G183" s="82">
        <f t="shared" si="26"/>
        <v>0</v>
      </c>
      <c r="H183" s="82">
        <f t="shared" si="26"/>
        <v>0</v>
      </c>
    </row>
    <row r="184" spans="1:8" ht="27">
      <c r="A184" s="74" t="s">
        <v>44</v>
      </c>
      <c r="B184" s="80" t="s">
        <v>183</v>
      </c>
      <c r="C184" s="114" t="s">
        <v>3</v>
      </c>
      <c r="D184" s="114" t="s">
        <v>1</v>
      </c>
      <c r="E184" s="81" t="s">
        <v>34</v>
      </c>
      <c r="F184" s="84">
        <f t="shared" si="26"/>
        <v>283</v>
      </c>
      <c r="G184" s="82">
        <f t="shared" si="26"/>
        <v>0</v>
      </c>
      <c r="H184" s="82">
        <f t="shared" si="26"/>
        <v>0</v>
      </c>
    </row>
    <row r="185" spans="1:8" ht="27">
      <c r="A185" s="74" t="s">
        <v>82</v>
      </c>
      <c r="B185" s="80" t="s">
        <v>183</v>
      </c>
      <c r="C185" s="114" t="s">
        <v>3</v>
      </c>
      <c r="D185" s="114" t="s">
        <v>1</v>
      </c>
      <c r="E185" s="81" t="s">
        <v>83</v>
      </c>
      <c r="F185" s="84">
        <v>283</v>
      </c>
      <c r="G185" s="82">
        <v>0</v>
      </c>
      <c r="H185" s="82">
        <v>0</v>
      </c>
    </row>
    <row r="186" spans="1:8" ht="27">
      <c r="A186" s="74" t="s">
        <v>98</v>
      </c>
      <c r="B186" s="80" t="s">
        <v>184</v>
      </c>
      <c r="C186" s="114" t="s">
        <v>3</v>
      </c>
      <c r="D186" s="114" t="s">
        <v>1</v>
      </c>
      <c r="E186" s="81"/>
      <c r="F186" s="84">
        <f aca="true" t="shared" si="27" ref="F186:H188">F187</f>
        <v>13178.88</v>
      </c>
      <c r="G186" s="82">
        <f t="shared" si="27"/>
        <v>0</v>
      </c>
      <c r="H186" s="82">
        <f t="shared" si="27"/>
        <v>0</v>
      </c>
    </row>
    <row r="187" spans="1:8" ht="27">
      <c r="A187" s="74" t="s">
        <v>43</v>
      </c>
      <c r="B187" s="80" t="s">
        <v>184</v>
      </c>
      <c r="C187" s="114" t="s">
        <v>3</v>
      </c>
      <c r="D187" s="114" t="s">
        <v>1</v>
      </c>
      <c r="E187" s="81" t="s">
        <v>33</v>
      </c>
      <c r="F187" s="84">
        <f t="shared" si="27"/>
        <v>13178.88</v>
      </c>
      <c r="G187" s="82">
        <f t="shared" si="27"/>
        <v>0</v>
      </c>
      <c r="H187" s="82">
        <f t="shared" si="27"/>
        <v>0</v>
      </c>
    </row>
    <row r="188" spans="1:8" ht="26.25">
      <c r="A188" s="79" t="s">
        <v>44</v>
      </c>
      <c r="B188" s="80" t="s">
        <v>184</v>
      </c>
      <c r="C188" s="114" t="s">
        <v>3</v>
      </c>
      <c r="D188" s="114" t="s">
        <v>1</v>
      </c>
      <c r="E188" s="81" t="s">
        <v>34</v>
      </c>
      <c r="F188" s="84">
        <f t="shared" si="27"/>
        <v>13178.88</v>
      </c>
      <c r="G188" s="82">
        <f t="shared" si="27"/>
        <v>0</v>
      </c>
      <c r="H188" s="82">
        <f t="shared" si="27"/>
        <v>0</v>
      </c>
    </row>
    <row r="189" spans="1:8" ht="27">
      <c r="A189" s="74" t="s">
        <v>82</v>
      </c>
      <c r="B189" s="80" t="s">
        <v>184</v>
      </c>
      <c r="C189" s="114" t="s">
        <v>3</v>
      </c>
      <c r="D189" s="114" t="s">
        <v>1</v>
      </c>
      <c r="E189" s="81" t="s">
        <v>83</v>
      </c>
      <c r="F189" s="84">
        <v>13178.88</v>
      </c>
      <c r="G189" s="82">
        <v>0</v>
      </c>
      <c r="H189" s="82">
        <v>0</v>
      </c>
    </row>
    <row r="190" spans="1:8" ht="15">
      <c r="A190" s="74" t="s">
        <v>131</v>
      </c>
      <c r="B190" s="80" t="s">
        <v>202</v>
      </c>
      <c r="C190" s="114" t="s">
        <v>3</v>
      </c>
      <c r="D190" s="114" t="s">
        <v>1</v>
      </c>
      <c r="E190" s="81"/>
      <c r="F190" s="76">
        <f aca="true" t="shared" si="28" ref="F190:H192">F191</f>
        <v>115</v>
      </c>
      <c r="G190" s="82">
        <f t="shared" si="28"/>
        <v>0</v>
      </c>
      <c r="H190" s="82">
        <f t="shared" si="28"/>
        <v>0</v>
      </c>
    </row>
    <row r="191" spans="1:8" ht="27">
      <c r="A191" s="74" t="s">
        <v>43</v>
      </c>
      <c r="B191" s="80" t="s">
        <v>202</v>
      </c>
      <c r="C191" s="114" t="s">
        <v>3</v>
      </c>
      <c r="D191" s="114" t="s">
        <v>1</v>
      </c>
      <c r="E191" s="81" t="s">
        <v>33</v>
      </c>
      <c r="F191" s="76">
        <f t="shared" si="28"/>
        <v>115</v>
      </c>
      <c r="G191" s="82">
        <f t="shared" si="28"/>
        <v>0</v>
      </c>
      <c r="H191" s="82">
        <f t="shared" si="28"/>
        <v>0</v>
      </c>
    </row>
    <row r="192" spans="1:8" ht="27">
      <c r="A192" s="74" t="s">
        <v>44</v>
      </c>
      <c r="B192" s="80" t="s">
        <v>202</v>
      </c>
      <c r="C192" s="114" t="s">
        <v>3</v>
      </c>
      <c r="D192" s="114" t="s">
        <v>1</v>
      </c>
      <c r="E192" s="81" t="s">
        <v>34</v>
      </c>
      <c r="F192" s="76">
        <f t="shared" si="28"/>
        <v>115</v>
      </c>
      <c r="G192" s="82">
        <f t="shared" si="28"/>
        <v>0</v>
      </c>
      <c r="H192" s="82">
        <f t="shared" si="28"/>
        <v>0</v>
      </c>
    </row>
    <row r="193" spans="1:8" ht="27">
      <c r="A193" s="74" t="s">
        <v>82</v>
      </c>
      <c r="B193" s="80" t="s">
        <v>202</v>
      </c>
      <c r="C193" s="114" t="s">
        <v>3</v>
      </c>
      <c r="D193" s="114" t="s">
        <v>1</v>
      </c>
      <c r="E193" s="81" t="s">
        <v>83</v>
      </c>
      <c r="F193" s="76">
        <v>115</v>
      </c>
      <c r="G193" s="82">
        <v>0</v>
      </c>
      <c r="H193" s="82">
        <v>0</v>
      </c>
    </row>
    <row r="194" spans="1:8" ht="15">
      <c r="A194" s="11" t="s">
        <v>10</v>
      </c>
      <c r="B194" s="40"/>
      <c r="C194" s="40" t="s">
        <v>3</v>
      </c>
      <c r="D194" s="40" t="s">
        <v>6</v>
      </c>
      <c r="E194" s="15"/>
      <c r="F194" s="77">
        <f>F195+F205+F227</f>
        <v>12786.09</v>
      </c>
      <c r="G194" s="55">
        <f>G195+G223</f>
        <v>4244.96</v>
      </c>
      <c r="H194" s="55">
        <f>G194*100/F194</f>
        <v>33.19982887653693</v>
      </c>
    </row>
    <row r="195" spans="1:8" ht="52.5">
      <c r="A195" s="100" t="s">
        <v>84</v>
      </c>
      <c r="B195" s="87" t="s">
        <v>85</v>
      </c>
      <c r="C195" s="40" t="s">
        <v>3</v>
      </c>
      <c r="D195" s="40" t="s">
        <v>6</v>
      </c>
      <c r="E195" s="15"/>
      <c r="F195" s="72">
        <f>L198+F196+F201</f>
        <v>8845.81</v>
      </c>
      <c r="G195" s="55">
        <f>G196+G201</f>
        <v>4244.96</v>
      </c>
      <c r="H195" s="55">
        <f>G195*100/F195</f>
        <v>47.98836963488929</v>
      </c>
    </row>
    <row r="196" spans="1:8" ht="15">
      <c r="A196" s="10" t="s">
        <v>132</v>
      </c>
      <c r="B196" s="41" t="s">
        <v>145</v>
      </c>
      <c r="C196" s="41" t="s">
        <v>3</v>
      </c>
      <c r="D196" s="41" t="s">
        <v>6</v>
      </c>
      <c r="E196" s="17"/>
      <c r="F196" s="24">
        <f aca="true" t="shared" si="29" ref="F196:H199">F197</f>
        <v>212.9</v>
      </c>
      <c r="G196" s="62">
        <f t="shared" si="29"/>
        <v>83.37</v>
      </c>
      <c r="H196" s="62">
        <f t="shared" si="29"/>
        <v>39.159229685298264</v>
      </c>
    </row>
    <row r="197" spans="1:8" ht="31.5" customHeight="1">
      <c r="A197" s="10" t="s">
        <v>133</v>
      </c>
      <c r="B197" s="41" t="s">
        <v>185</v>
      </c>
      <c r="C197" s="41" t="s">
        <v>3</v>
      </c>
      <c r="D197" s="41" t="s">
        <v>6</v>
      </c>
      <c r="E197" s="20"/>
      <c r="F197" s="24">
        <f t="shared" si="29"/>
        <v>212.9</v>
      </c>
      <c r="G197" s="62">
        <f t="shared" si="29"/>
        <v>83.37</v>
      </c>
      <c r="H197" s="62">
        <f t="shared" si="29"/>
        <v>39.159229685298264</v>
      </c>
    </row>
    <row r="198" spans="1:8" ht="27">
      <c r="A198" s="10" t="s">
        <v>56</v>
      </c>
      <c r="B198" s="41" t="s">
        <v>186</v>
      </c>
      <c r="C198" s="41" t="s">
        <v>3</v>
      </c>
      <c r="D198" s="41" t="s">
        <v>6</v>
      </c>
      <c r="E198" s="20" t="s">
        <v>49</v>
      </c>
      <c r="F198" s="24">
        <f t="shared" si="29"/>
        <v>212.9</v>
      </c>
      <c r="G198" s="71">
        <f t="shared" si="29"/>
        <v>83.37</v>
      </c>
      <c r="H198" s="71">
        <f t="shared" si="29"/>
        <v>39.159229685298264</v>
      </c>
    </row>
    <row r="199" spans="1:8" ht="15">
      <c r="A199" s="12" t="s">
        <v>52</v>
      </c>
      <c r="B199" s="41" t="s">
        <v>186</v>
      </c>
      <c r="C199" s="41" t="s">
        <v>3</v>
      </c>
      <c r="D199" s="41" t="s">
        <v>6</v>
      </c>
      <c r="E199" s="20" t="s">
        <v>50</v>
      </c>
      <c r="F199" s="24">
        <f t="shared" si="29"/>
        <v>212.9</v>
      </c>
      <c r="G199" s="62">
        <f t="shared" si="29"/>
        <v>83.37</v>
      </c>
      <c r="H199" s="62">
        <f t="shared" si="29"/>
        <v>39.159229685298264</v>
      </c>
    </row>
    <row r="200" spans="1:8" ht="54.75" customHeight="1">
      <c r="A200" s="10" t="s">
        <v>53</v>
      </c>
      <c r="B200" s="41" t="s">
        <v>186</v>
      </c>
      <c r="C200" s="41" t="s">
        <v>3</v>
      </c>
      <c r="D200" s="41" t="s">
        <v>6</v>
      </c>
      <c r="E200" s="20" t="s">
        <v>51</v>
      </c>
      <c r="F200" s="24">
        <v>212.9</v>
      </c>
      <c r="G200" s="71">
        <v>83.37</v>
      </c>
      <c r="H200" s="71">
        <f>G200*100/F200</f>
        <v>39.159229685298264</v>
      </c>
    </row>
    <row r="201" spans="1:8" ht="27">
      <c r="A201" s="11" t="s">
        <v>222</v>
      </c>
      <c r="B201" s="40" t="s">
        <v>187</v>
      </c>
      <c r="C201" s="40" t="s">
        <v>3</v>
      </c>
      <c r="D201" s="40" t="s">
        <v>6</v>
      </c>
      <c r="E201" s="15"/>
      <c r="F201" s="22">
        <f>F202</f>
        <v>8632.91</v>
      </c>
      <c r="G201" s="54">
        <f>G202</f>
        <v>4161.59</v>
      </c>
      <c r="H201" s="54">
        <f>H202</f>
        <v>48.20610894819939</v>
      </c>
    </row>
    <row r="202" spans="1:8" ht="27">
      <c r="A202" s="10" t="s">
        <v>56</v>
      </c>
      <c r="B202" s="41" t="s">
        <v>201</v>
      </c>
      <c r="C202" s="41" t="s">
        <v>3</v>
      </c>
      <c r="D202" s="41" t="s">
        <v>6</v>
      </c>
      <c r="E202" s="17" t="s">
        <v>49</v>
      </c>
      <c r="F202" s="63">
        <f>F203</f>
        <v>8632.91</v>
      </c>
      <c r="G202" s="125">
        <f aca="true" t="shared" si="30" ref="F202:H203">G203</f>
        <v>4161.59</v>
      </c>
      <c r="H202" s="125">
        <f t="shared" si="30"/>
        <v>48.20610894819939</v>
      </c>
    </row>
    <row r="203" spans="1:8" ht="15.75" customHeight="1">
      <c r="A203" s="12" t="s">
        <v>52</v>
      </c>
      <c r="B203" s="41" t="s">
        <v>201</v>
      </c>
      <c r="C203" s="41" t="s">
        <v>3</v>
      </c>
      <c r="D203" s="41" t="s">
        <v>6</v>
      </c>
      <c r="E203" s="20" t="s">
        <v>50</v>
      </c>
      <c r="F203" s="24">
        <f t="shared" si="30"/>
        <v>8632.91</v>
      </c>
      <c r="G203" s="125">
        <f t="shared" si="30"/>
        <v>4161.59</v>
      </c>
      <c r="H203" s="125">
        <f t="shared" si="30"/>
        <v>48.20610894819939</v>
      </c>
    </row>
    <row r="204" spans="1:8" ht="15.75" customHeight="1">
      <c r="A204" s="10" t="s">
        <v>53</v>
      </c>
      <c r="B204" s="41" t="s">
        <v>201</v>
      </c>
      <c r="C204" s="116" t="s">
        <v>3</v>
      </c>
      <c r="D204" s="41" t="s">
        <v>6</v>
      </c>
      <c r="E204" s="20" t="s">
        <v>51</v>
      </c>
      <c r="F204" s="24">
        <v>8632.91</v>
      </c>
      <c r="G204" s="126">
        <v>4161.59</v>
      </c>
      <c r="H204" s="126">
        <f>G204*100/F204</f>
        <v>48.20610894819939</v>
      </c>
    </row>
    <row r="205" spans="1:8" ht="24.75" customHeight="1">
      <c r="A205" s="101" t="s">
        <v>134</v>
      </c>
      <c r="B205" s="113" t="s">
        <v>188</v>
      </c>
      <c r="C205" s="113" t="s">
        <v>3</v>
      </c>
      <c r="D205" s="113" t="s">
        <v>6</v>
      </c>
      <c r="E205" s="127"/>
      <c r="F205" s="120">
        <f>F206+F215+F219+F223</f>
        <v>2164.6000000000004</v>
      </c>
      <c r="G205" s="128">
        <f>G207</f>
        <v>0</v>
      </c>
      <c r="H205" s="128">
        <f>H207</f>
        <v>0</v>
      </c>
    </row>
    <row r="206" spans="1:8" ht="24.75" customHeight="1">
      <c r="A206" s="102" t="s">
        <v>135</v>
      </c>
      <c r="B206" s="113" t="s">
        <v>189</v>
      </c>
      <c r="C206" s="113" t="s">
        <v>3</v>
      </c>
      <c r="D206" s="113" t="s">
        <v>6</v>
      </c>
      <c r="E206" s="127"/>
      <c r="F206" s="120">
        <f>F207+F211</f>
        <v>2115.3</v>
      </c>
      <c r="G206" s="128">
        <f aca="true" t="shared" si="31" ref="F206:H209">G207</f>
        <v>0</v>
      </c>
      <c r="H206" s="128">
        <f t="shared" si="31"/>
        <v>0</v>
      </c>
    </row>
    <row r="207" spans="1:8" ht="24.75" customHeight="1">
      <c r="A207" s="74" t="s">
        <v>100</v>
      </c>
      <c r="B207" s="114" t="s">
        <v>190</v>
      </c>
      <c r="C207" s="117" t="s">
        <v>3</v>
      </c>
      <c r="D207" s="114" t="s">
        <v>6</v>
      </c>
      <c r="E207" s="81"/>
      <c r="F207" s="84">
        <f t="shared" si="31"/>
        <v>1555.556</v>
      </c>
      <c r="G207" s="129">
        <f t="shared" si="31"/>
        <v>0</v>
      </c>
      <c r="H207" s="129">
        <f t="shared" si="31"/>
        <v>0</v>
      </c>
    </row>
    <row r="208" spans="1:8" ht="24.75" customHeight="1">
      <c r="A208" s="74" t="s">
        <v>43</v>
      </c>
      <c r="B208" s="114" t="s">
        <v>190</v>
      </c>
      <c r="C208" s="117" t="s">
        <v>3</v>
      </c>
      <c r="D208" s="114" t="s">
        <v>6</v>
      </c>
      <c r="E208" s="81" t="s">
        <v>33</v>
      </c>
      <c r="F208" s="84">
        <f t="shared" si="31"/>
        <v>1555.556</v>
      </c>
      <c r="G208" s="129">
        <f t="shared" si="31"/>
        <v>0</v>
      </c>
      <c r="H208" s="129">
        <f t="shared" si="31"/>
        <v>0</v>
      </c>
    </row>
    <row r="209" spans="1:8" ht="24.75" customHeight="1">
      <c r="A209" s="74" t="s">
        <v>44</v>
      </c>
      <c r="B209" s="114" t="s">
        <v>190</v>
      </c>
      <c r="C209" s="117" t="s">
        <v>3</v>
      </c>
      <c r="D209" s="114" t="s">
        <v>6</v>
      </c>
      <c r="E209" s="81" t="s">
        <v>34</v>
      </c>
      <c r="F209" s="84">
        <f t="shared" si="31"/>
        <v>1555.556</v>
      </c>
      <c r="G209" s="129">
        <f t="shared" si="31"/>
        <v>0</v>
      </c>
      <c r="H209" s="129">
        <f t="shared" si="31"/>
        <v>0</v>
      </c>
    </row>
    <row r="210" spans="1:8" ht="27">
      <c r="A210" s="103" t="s">
        <v>45</v>
      </c>
      <c r="B210" s="114" t="s">
        <v>190</v>
      </c>
      <c r="C210" s="117" t="s">
        <v>3</v>
      </c>
      <c r="D210" s="114" t="s">
        <v>6</v>
      </c>
      <c r="E210" s="81" t="s">
        <v>24</v>
      </c>
      <c r="F210" s="84">
        <v>1555.556</v>
      </c>
      <c r="G210" s="129">
        <v>0</v>
      </c>
      <c r="H210" s="129">
        <v>0</v>
      </c>
    </row>
    <row r="211" spans="1:8" ht="15">
      <c r="A211" s="103" t="s">
        <v>211</v>
      </c>
      <c r="B211" s="114" t="s">
        <v>212</v>
      </c>
      <c r="C211" s="117" t="s">
        <v>3</v>
      </c>
      <c r="D211" s="114" t="s">
        <v>6</v>
      </c>
      <c r="E211" s="81"/>
      <c r="F211" s="84">
        <f aca="true" t="shared" si="32" ref="F211:H213">F212</f>
        <v>559.744</v>
      </c>
      <c r="G211" s="129">
        <f t="shared" si="32"/>
        <v>0</v>
      </c>
      <c r="H211" s="129">
        <f t="shared" si="32"/>
        <v>0</v>
      </c>
    </row>
    <row r="212" spans="1:8" ht="27">
      <c r="A212" s="74" t="s">
        <v>43</v>
      </c>
      <c r="B212" s="114" t="s">
        <v>212</v>
      </c>
      <c r="C212" s="117" t="s">
        <v>3</v>
      </c>
      <c r="D212" s="114" t="s">
        <v>6</v>
      </c>
      <c r="E212" s="81" t="s">
        <v>33</v>
      </c>
      <c r="F212" s="84">
        <f t="shared" si="32"/>
        <v>559.744</v>
      </c>
      <c r="G212" s="129">
        <f t="shared" si="32"/>
        <v>0</v>
      </c>
      <c r="H212" s="129">
        <f t="shared" si="32"/>
        <v>0</v>
      </c>
    </row>
    <row r="213" spans="1:8" ht="27">
      <c r="A213" s="74" t="s">
        <v>44</v>
      </c>
      <c r="B213" s="114" t="s">
        <v>212</v>
      </c>
      <c r="C213" s="117" t="s">
        <v>3</v>
      </c>
      <c r="D213" s="114" t="s">
        <v>6</v>
      </c>
      <c r="E213" s="81" t="s">
        <v>34</v>
      </c>
      <c r="F213" s="84">
        <f t="shared" si="32"/>
        <v>559.744</v>
      </c>
      <c r="G213" s="129">
        <f t="shared" si="32"/>
        <v>0</v>
      </c>
      <c r="H213" s="129">
        <f t="shared" si="32"/>
        <v>0</v>
      </c>
    </row>
    <row r="214" spans="1:8" ht="27">
      <c r="A214" s="103" t="s">
        <v>45</v>
      </c>
      <c r="B214" s="114" t="s">
        <v>212</v>
      </c>
      <c r="C214" s="117" t="s">
        <v>3</v>
      </c>
      <c r="D214" s="114" t="s">
        <v>6</v>
      </c>
      <c r="E214" s="81" t="s">
        <v>24</v>
      </c>
      <c r="F214" s="84">
        <v>559.744</v>
      </c>
      <c r="G214" s="129">
        <v>0</v>
      </c>
      <c r="H214" s="129">
        <v>0</v>
      </c>
    </row>
    <row r="215" spans="1:8" ht="15">
      <c r="A215" s="103" t="s">
        <v>131</v>
      </c>
      <c r="B215" s="114" t="s">
        <v>191</v>
      </c>
      <c r="C215" s="114" t="s">
        <v>3</v>
      </c>
      <c r="D215" s="114" t="s">
        <v>6</v>
      </c>
      <c r="E215" s="81"/>
      <c r="F215" s="84">
        <f aca="true" t="shared" si="33" ref="F215:H217">F216</f>
        <v>0</v>
      </c>
      <c r="G215" s="129">
        <f t="shared" si="33"/>
        <v>0</v>
      </c>
      <c r="H215" s="129">
        <f t="shared" si="33"/>
        <v>0</v>
      </c>
    </row>
    <row r="216" spans="1:8" ht="34.5" customHeight="1">
      <c r="A216" s="74" t="s">
        <v>43</v>
      </c>
      <c r="B216" s="114" t="s">
        <v>191</v>
      </c>
      <c r="C216" s="114" t="s">
        <v>3</v>
      </c>
      <c r="D216" s="114" t="s">
        <v>6</v>
      </c>
      <c r="E216" s="81" t="s">
        <v>33</v>
      </c>
      <c r="F216" s="84">
        <f t="shared" si="33"/>
        <v>0</v>
      </c>
      <c r="G216" s="129">
        <f t="shared" si="33"/>
        <v>0</v>
      </c>
      <c r="H216" s="129">
        <f t="shared" si="33"/>
        <v>0</v>
      </c>
    </row>
    <row r="217" spans="1:8" ht="27">
      <c r="A217" s="74" t="s">
        <v>44</v>
      </c>
      <c r="B217" s="114" t="s">
        <v>191</v>
      </c>
      <c r="C217" s="114" t="s">
        <v>3</v>
      </c>
      <c r="D217" s="114" t="s">
        <v>6</v>
      </c>
      <c r="E217" s="81" t="s">
        <v>34</v>
      </c>
      <c r="F217" s="84">
        <f t="shared" si="33"/>
        <v>0</v>
      </c>
      <c r="G217" s="129">
        <f t="shared" si="33"/>
        <v>0</v>
      </c>
      <c r="H217" s="129">
        <f t="shared" si="33"/>
        <v>0</v>
      </c>
    </row>
    <row r="218" spans="1:8" ht="27">
      <c r="A218" s="103" t="s">
        <v>45</v>
      </c>
      <c r="B218" s="114" t="s">
        <v>191</v>
      </c>
      <c r="C218" s="114" t="s">
        <v>3</v>
      </c>
      <c r="D218" s="114" t="s">
        <v>6</v>
      </c>
      <c r="E218" s="81" t="s">
        <v>24</v>
      </c>
      <c r="F218" s="84">
        <v>0</v>
      </c>
      <c r="G218" s="129">
        <f>G219</f>
        <v>0</v>
      </c>
      <c r="H218" s="129">
        <v>0</v>
      </c>
    </row>
    <row r="219" spans="1:8" ht="15">
      <c r="A219" s="103" t="s">
        <v>234</v>
      </c>
      <c r="B219" s="114" t="s">
        <v>192</v>
      </c>
      <c r="C219" s="114" t="s">
        <v>3</v>
      </c>
      <c r="D219" s="114" t="s">
        <v>6</v>
      </c>
      <c r="E219" s="81"/>
      <c r="F219" s="84">
        <f>F220</f>
        <v>45.3</v>
      </c>
      <c r="G219" s="129">
        <f>G220</f>
        <v>0</v>
      </c>
      <c r="H219" s="129">
        <f>H220</f>
        <v>0</v>
      </c>
    </row>
    <row r="220" spans="1:8" ht="27">
      <c r="A220" s="74" t="s">
        <v>43</v>
      </c>
      <c r="B220" s="114" t="s">
        <v>192</v>
      </c>
      <c r="C220" s="114" t="s">
        <v>3</v>
      </c>
      <c r="D220" s="114" t="s">
        <v>6</v>
      </c>
      <c r="E220" s="81" t="s">
        <v>33</v>
      </c>
      <c r="F220" s="84">
        <f>F221</f>
        <v>45.3</v>
      </c>
      <c r="G220" s="129">
        <f>G221</f>
        <v>0</v>
      </c>
      <c r="H220" s="129">
        <f>H221</f>
        <v>0</v>
      </c>
    </row>
    <row r="221" spans="1:8" ht="27">
      <c r="A221" s="74" t="s">
        <v>44</v>
      </c>
      <c r="B221" s="114" t="s">
        <v>192</v>
      </c>
      <c r="C221" s="114" t="s">
        <v>3</v>
      </c>
      <c r="D221" s="114" t="s">
        <v>6</v>
      </c>
      <c r="E221" s="81" t="s">
        <v>34</v>
      </c>
      <c r="F221" s="84">
        <f>F222</f>
        <v>45.3</v>
      </c>
      <c r="G221" s="129">
        <f>G222</f>
        <v>0</v>
      </c>
      <c r="H221" s="129">
        <f>H222</f>
        <v>0</v>
      </c>
    </row>
    <row r="222" spans="1:8" ht="27">
      <c r="A222" s="103" t="s">
        <v>45</v>
      </c>
      <c r="B222" s="114" t="s">
        <v>192</v>
      </c>
      <c r="C222" s="114" t="s">
        <v>3</v>
      </c>
      <c r="D222" s="114" t="s">
        <v>6</v>
      </c>
      <c r="E222" s="81" t="s">
        <v>24</v>
      </c>
      <c r="F222" s="84">
        <v>45.3</v>
      </c>
      <c r="G222" s="129">
        <v>0</v>
      </c>
      <c r="H222" s="129">
        <v>0</v>
      </c>
    </row>
    <row r="223" spans="1:8" ht="39.75">
      <c r="A223" s="103" t="s">
        <v>120</v>
      </c>
      <c r="B223" s="114" t="s">
        <v>208</v>
      </c>
      <c r="C223" s="114" t="s">
        <v>3</v>
      </c>
      <c r="D223" s="114" t="s">
        <v>6</v>
      </c>
      <c r="E223" s="81"/>
      <c r="F223" s="84">
        <f aca="true" t="shared" si="34" ref="F223:H225">F224</f>
        <v>4</v>
      </c>
      <c r="G223" s="129">
        <f t="shared" si="34"/>
        <v>0</v>
      </c>
      <c r="H223" s="129">
        <f t="shared" si="34"/>
        <v>0</v>
      </c>
    </row>
    <row r="224" spans="1:8" ht="27">
      <c r="A224" s="74" t="s">
        <v>43</v>
      </c>
      <c r="B224" s="114" t="s">
        <v>208</v>
      </c>
      <c r="C224" s="114" t="s">
        <v>3</v>
      </c>
      <c r="D224" s="114" t="s">
        <v>6</v>
      </c>
      <c r="E224" s="81" t="s">
        <v>33</v>
      </c>
      <c r="F224" s="84">
        <f t="shared" si="34"/>
        <v>4</v>
      </c>
      <c r="G224" s="129">
        <f t="shared" si="34"/>
        <v>0</v>
      </c>
      <c r="H224" s="129">
        <f t="shared" si="34"/>
        <v>0</v>
      </c>
    </row>
    <row r="225" spans="1:8" ht="27">
      <c r="A225" s="74" t="s">
        <v>44</v>
      </c>
      <c r="B225" s="114" t="s">
        <v>208</v>
      </c>
      <c r="C225" s="114" t="s">
        <v>3</v>
      </c>
      <c r="D225" s="114" t="s">
        <v>6</v>
      </c>
      <c r="E225" s="81" t="s">
        <v>34</v>
      </c>
      <c r="F225" s="84">
        <f t="shared" si="34"/>
        <v>4</v>
      </c>
      <c r="G225" s="129">
        <f t="shared" si="34"/>
        <v>0</v>
      </c>
      <c r="H225" s="129">
        <f t="shared" si="34"/>
        <v>0</v>
      </c>
    </row>
    <row r="226" spans="1:8" ht="27">
      <c r="A226" s="103" t="s">
        <v>45</v>
      </c>
      <c r="B226" s="114" t="s">
        <v>208</v>
      </c>
      <c r="C226" s="114" t="s">
        <v>3</v>
      </c>
      <c r="D226" s="114" t="s">
        <v>6</v>
      </c>
      <c r="E226" s="81" t="s">
        <v>24</v>
      </c>
      <c r="F226" s="84">
        <v>4</v>
      </c>
      <c r="G226" s="129">
        <v>0</v>
      </c>
      <c r="H226" s="129">
        <v>0</v>
      </c>
    </row>
    <row r="227" spans="1:8" ht="53.25">
      <c r="A227" s="102" t="s">
        <v>136</v>
      </c>
      <c r="B227" s="115" t="s">
        <v>99</v>
      </c>
      <c r="C227" s="113" t="s">
        <v>3</v>
      </c>
      <c r="D227" s="113" t="s">
        <v>6</v>
      </c>
      <c r="E227" s="75"/>
      <c r="F227" s="88">
        <f aca="true" t="shared" si="35" ref="F227:H232">F228</f>
        <v>1775.68</v>
      </c>
      <c r="G227" s="130">
        <f t="shared" si="35"/>
        <v>540.66</v>
      </c>
      <c r="H227" s="130">
        <f t="shared" si="35"/>
        <v>30.448053703369975</v>
      </c>
    </row>
    <row r="228" spans="1:8" ht="15">
      <c r="A228" s="74" t="s">
        <v>132</v>
      </c>
      <c r="B228" s="80" t="s">
        <v>193</v>
      </c>
      <c r="C228" s="114" t="s">
        <v>3</v>
      </c>
      <c r="D228" s="114" t="s">
        <v>6</v>
      </c>
      <c r="E228" s="81"/>
      <c r="F228" s="76">
        <f t="shared" si="35"/>
        <v>1775.68</v>
      </c>
      <c r="G228" s="82">
        <f t="shared" si="35"/>
        <v>540.66</v>
      </c>
      <c r="H228" s="82">
        <f t="shared" si="35"/>
        <v>30.448053703369975</v>
      </c>
    </row>
    <row r="229" spans="1:8" ht="52.5">
      <c r="A229" s="79" t="s">
        <v>137</v>
      </c>
      <c r="B229" s="80" t="s">
        <v>194</v>
      </c>
      <c r="C229" s="114" t="s">
        <v>3</v>
      </c>
      <c r="D229" s="114" t="s">
        <v>6</v>
      </c>
      <c r="E229" s="81"/>
      <c r="F229" s="76">
        <f>F230+F234+F238</f>
        <v>1775.68</v>
      </c>
      <c r="G229" s="82">
        <f>G230+G234+G238</f>
        <v>540.66</v>
      </c>
      <c r="H229" s="82">
        <f>G229*100/F229</f>
        <v>30.448053703369975</v>
      </c>
    </row>
    <row r="230" spans="1:8" ht="15">
      <c r="A230" s="74" t="s">
        <v>221</v>
      </c>
      <c r="B230" s="80" t="s">
        <v>195</v>
      </c>
      <c r="C230" s="114" t="s">
        <v>3</v>
      </c>
      <c r="D230" s="114" t="s">
        <v>6</v>
      </c>
      <c r="E230" s="81"/>
      <c r="F230" s="76">
        <f t="shared" si="35"/>
        <v>1735.94</v>
      </c>
      <c r="G230" s="82">
        <f t="shared" si="35"/>
        <v>500.92</v>
      </c>
      <c r="H230" s="82">
        <f t="shared" si="35"/>
        <v>28.855836031199235</v>
      </c>
    </row>
    <row r="231" spans="1:8" ht="26.25">
      <c r="A231" s="19" t="s">
        <v>43</v>
      </c>
      <c r="B231" s="80" t="s">
        <v>195</v>
      </c>
      <c r="C231" s="114" t="s">
        <v>3</v>
      </c>
      <c r="D231" s="114" t="s">
        <v>6</v>
      </c>
      <c r="E231" s="81" t="s">
        <v>33</v>
      </c>
      <c r="F231" s="76">
        <f t="shared" si="35"/>
        <v>1735.94</v>
      </c>
      <c r="G231" s="82">
        <f t="shared" si="35"/>
        <v>500.92</v>
      </c>
      <c r="H231" s="82">
        <f t="shared" si="35"/>
        <v>28.855836031199235</v>
      </c>
    </row>
    <row r="232" spans="1:8" ht="27">
      <c r="A232" s="10" t="s">
        <v>44</v>
      </c>
      <c r="B232" s="80" t="s">
        <v>195</v>
      </c>
      <c r="C232" s="114" t="s">
        <v>3</v>
      </c>
      <c r="D232" s="114" t="s">
        <v>6</v>
      </c>
      <c r="E232" s="81" t="s">
        <v>34</v>
      </c>
      <c r="F232" s="76">
        <f t="shared" si="35"/>
        <v>1735.94</v>
      </c>
      <c r="G232" s="82">
        <f t="shared" si="35"/>
        <v>500.92</v>
      </c>
      <c r="H232" s="82">
        <f t="shared" si="35"/>
        <v>28.855836031199235</v>
      </c>
    </row>
    <row r="233" spans="1:8" ht="26.25">
      <c r="A233" s="19" t="s">
        <v>45</v>
      </c>
      <c r="B233" s="80" t="s">
        <v>195</v>
      </c>
      <c r="C233" s="114" t="s">
        <v>3</v>
      </c>
      <c r="D233" s="114" t="s">
        <v>6</v>
      </c>
      <c r="E233" s="81" t="s">
        <v>24</v>
      </c>
      <c r="F233" s="76">
        <v>1735.94</v>
      </c>
      <c r="G233" s="82">
        <v>500.92</v>
      </c>
      <c r="H233" s="82">
        <f>G233*100/F233</f>
        <v>28.855836031199235</v>
      </c>
    </row>
    <row r="234" spans="1:8" ht="15">
      <c r="A234" s="103" t="s">
        <v>234</v>
      </c>
      <c r="B234" s="80" t="s">
        <v>206</v>
      </c>
      <c r="C234" s="114" t="s">
        <v>3</v>
      </c>
      <c r="D234" s="114" t="s">
        <v>6</v>
      </c>
      <c r="E234" s="81"/>
      <c r="F234" s="76">
        <f aca="true" t="shared" si="36" ref="F234:H236">F235</f>
        <v>35.74</v>
      </c>
      <c r="G234" s="82">
        <f t="shared" si="36"/>
        <v>35.74</v>
      </c>
      <c r="H234" s="82">
        <f t="shared" si="36"/>
        <v>100</v>
      </c>
    </row>
    <row r="235" spans="1:8" ht="27">
      <c r="A235" s="74" t="s">
        <v>43</v>
      </c>
      <c r="B235" s="80" t="s">
        <v>206</v>
      </c>
      <c r="C235" s="114" t="s">
        <v>3</v>
      </c>
      <c r="D235" s="114" t="s">
        <v>6</v>
      </c>
      <c r="E235" s="81" t="s">
        <v>33</v>
      </c>
      <c r="F235" s="76">
        <f t="shared" si="36"/>
        <v>35.74</v>
      </c>
      <c r="G235" s="82">
        <f t="shared" si="36"/>
        <v>35.74</v>
      </c>
      <c r="H235" s="82">
        <f t="shared" si="36"/>
        <v>100</v>
      </c>
    </row>
    <row r="236" spans="1:8" ht="27">
      <c r="A236" s="74" t="s">
        <v>44</v>
      </c>
      <c r="B236" s="80" t="s">
        <v>206</v>
      </c>
      <c r="C236" s="114" t="s">
        <v>3</v>
      </c>
      <c r="D236" s="114" t="s">
        <v>6</v>
      </c>
      <c r="E236" s="81" t="s">
        <v>34</v>
      </c>
      <c r="F236" s="76">
        <f t="shared" si="36"/>
        <v>35.74</v>
      </c>
      <c r="G236" s="82">
        <f t="shared" si="36"/>
        <v>35.74</v>
      </c>
      <c r="H236" s="82">
        <f t="shared" si="36"/>
        <v>100</v>
      </c>
    </row>
    <row r="237" spans="1:8" ht="27">
      <c r="A237" s="103" t="s">
        <v>45</v>
      </c>
      <c r="B237" s="80" t="s">
        <v>206</v>
      </c>
      <c r="C237" s="114" t="s">
        <v>3</v>
      </c>
      <c r="D237" s="114" t="s">
        <v>6</v>
      </c>
      <c r="E237" s="81" t="s">
        <v>24</v>
      </c>
      <c r="F237" s="76">
        <v>35.74</v>
      </c>
      <c r="G237" s="82">
        <v>35.74</v>
      </c>
      <c r="H237" s="82">
        <f>G237*100/F237</f>
        <v>100</v>
      </c>
    </row>
    <row r="238" spans="1:8" ht="39.75">
      <c r="A238" s="103" t="s">
        <v>120</v>
      </c>
      <c r="B238" s="80" t="s">
        <v>207</v>
      </c>
      <c r="C238" s="114" t="s">
        <v>3</v>
      </c>
      <c r="D238" s="114" t="s">
        <v>6</v>
      </c>
      <c r="E238" s="81"/>
      <c r="F238" s="76">
        <f aca="true" t="shared" si="37" ref="F238:H240">F239</f>
        <v>4</v>
      </c>
      <c r="G238" s="82">
        <f t="shared" si="37"/>
        <v>4</v>
      </c>
      <c r="H238" s="82">
        <f t="shared" si="37"/>
        <v>100</v>
      </c>
    </row>
    <row r="239" spans="1:8" ht="27">
      <c r="A239" s="74" t="s">
        <v>43</v>
      </c>
      <c r="B239" s="80" t="s">
        <v>207</v>
      </c>
      <c r="C239" s="114" t="s">
        <v>3</v>
      </c>
      <c r="D239" s="114" t="s">
        <v>6</v>
      </c>
      <c r="E239" s="81" t="s">
        <v>33</v>
      </c>
      <c r="F239" s="76">
        <f t="shared" si="37"/>
        <v>4</v>
      </c>
      <c r="G239" s="82">
        <f t="shared" si="37"/>
        <v>4</v>
      </c>
      <c r="H239" s="82">
        <f t="shared" si="37"/>
        <v>100</v>
      </c>
    </row>
    <row r="240" spans="1:8" ht="27">
      <c r="A240" s="74" t="s">
        <v>44</v>
      </c>
      <c r="B240" s="80" t="s">
        <v>207</v>
      </c>
      <c r="C240" s="114" t="s">
        <v>3</v>
      </c>
      <c r="D240" s="114" t="s">
        <v>6</v>
      </c>
      <c r="E240" s="81" t="s">
        <v>34</v>
      </c>
      <c r="F240" s="76">
        <f t="shared" si="37"/>
        <v>4</v>
      </c>
      <c r="G240" s="82">
        <f t="shared" si="37"/>
        <v>4</v>
      </c>
      <c r="H240" s="82">
        <f t="shared" si="37"/>
        <v>100</v>
      </c>
    </row>
    <row r="241" spans="1:8" ht="27">
      <c r="A241" s="103" t="s">
        <v>45</v>
      </c>
      <c r="B241" s="80" t="s">
        <v>207</v>
      </c>
      <c r="C241" s="114" t="s">
        <v>3</v>
      </c>
      <c r="D241" s="114" t="s">
        <v>6</v>
      </c>
      <c r="E241" s="81" t="s">
        <v>24</v>
      </c>
      <c r="F241" s="76">
        <v>4</v>
      </c>
      <c r="G241" s="82">
        <v>4</v>
      </c>
      <c r="H241" s="82">
        <f>G241*100/F241</f>
        <v>100</v>
      </c>
    </row>
    <row r="242" spans="1:8" ht="15">
      <c r="A242" s="27" t="s">
        <v>18</v>
      </c>
      <c r="B242" s="48"/>
      <c r="C242" s="40" t="s">
        <v>15</v>
      </c>
      <c r="D242" s="41"/>
      <c r="E242" s="20"/>
      <c r="F242" s="22">
        <f>F243</f>
        <v>28</v>
      </c>
      <c r="G242" s="22">
        <f>G243</f>
        <v>28</v>
      </c>
      <c r="H242" s="22">
        <f>H243</f>
        <v>100</v>
      </c>
    </row>
    <row r="243" spans="1:8" ht="15">
      <c r="A243" s="18" t="s">
        <v>67</v>
      </c>
      <c r="B243" s="48"/>
      <c r="C243" s="40" t="s">
        <v>15</v>
      </c>
      <c r="D243" s="40" t="s">
        <v>15</v>
      </c>
      <c r="E243" s="20"/>
      <c r="F243" s="22">
        <f>F246</f>
        <v>28</v>
      </c>
      <c r="G243" s="22">
        <f>G246</f>
        <v>28</v>
      </c>
      <c r="H243" s="22">
        <f>H246</f>
        <v>100</v>
      </c>
    </row>
    <row r="244" spans="1:8" ht="52.5">
      <c r="A244" s="100" t="s">
        <v>84</v>
      </c>
      <c r="B244" s="87" t="s">
        <v>85</v>
      </c>
      <c r="C244" s="40" t="s">
        <v>15</v>
      </c>
      <c r="D244" s="40" t="s">
        <v>15</v>
      </c>
      <c r="E244" s="20"/>
      <c r="F244" s="22">
        <f>F246</f>
        <v>28</v>
      </c>
      <c r="G244" s="22">
        <f>G246</f>
        <v>28</v>
      </c>
      <c r="H244" s="22">
        <f>H246</f>
        <v>100</v>
      </c>
    </row>
    <row r="245" spans="1:8" ht="52.5">
      <c r="A245" s="104" t="s">
        <v>110</v>
      </c>
      <c r="B245" s="67" t="s">
        <v>151</v>
      </c>
      <c r="C245" s="41" t="s">
        <v>15</v>
      </c>
      <c r="D245" s="41" t="s">
        <v>15</v>
      </c>
      <c r="E245" s="20"/>
      <c r="F245" s="24">
        <f>F246</f>
        <v>28</v>
      </c>
      <c r="G245" s="24">
        <f>G246</f>
        <v>28</v>
      </c>
      <c r="H245" s="24">
        <f>H246</f>
        <v>100</v>
      </c>
    </row>
    <row r="246" spans="1:8" ht="27">
      <c r="A246" s="12" t="s">
        <v>138</v>
      </c>
      <c r="B246" s="66" t="s">
        <v>196</v>
      </c>
      <c r="C246" s="41" t="s">
        <v>15</v>
      </c>
      <c r="D246" s="41" t="s">
        <v>15</v>
      </c>
      <c r="E246" s="15"/>
      <c r="F246" s="24">
        <f aca="true" t="shared" si="38" ref="F246:H248">F247</f>
        <v>28</v>
      </c>
      <c r="G246" s="24">
        <f t="shared" si="38"/>
        <v>28</v>
      </c>
      <c r="H246" s="24">
        <f t="shared" si="38"/>
        <v>100</v>
      </c>
    </row>
    <row r="247" spans="1:8" ht="26.25">
      <c r="A247" s="19" t="s">
        <v>66</v>
      </c>
      <c r="B247" s="66" t="s">
        <v>196</v>
      </c>
      <c r="C247" s="16" t="s">
        <v>15</v>
      </c>
      <c r="D247" s="16" t="s">
        <v>15</v>
      </c>
      <c r="E247" s="14"/>
      <c r="F247" s="24">
        <f t="shared" si="38"/>
        <v>28</v>
      </c>
      <c r="G247" s="39">
        <f t="shared" si="38"/>
        <v>28</v>
      </c>
      <c r="H247" s="39">
        <f t="shared" si="38"/>
        <v>100</v>
      </c>
    </row>
    <row r="248" spans="1:8" ht="15">
      <c r="A248" s="10" t="s">
        <v>38</v>
      </c>
      <c r="B248" s="66" t="s">
        <v>196</v>
      </c>
      <c r="C248" s="41" t="s">
        <v>15</v>
      </c>
      <c r="D248" s="41" t="s">
        <v>15</v>
      </c>
      <c r="E248" s="17" t="s">
        <v>39</v>
      </c>
      <c r="F248" s="24">
        <f t="shared" si="38"/>
        <v>28</v>
      </c>
      <c r="G248" s="24">
        <f t="shared" si="38"/>
        <v>28</v>
      </c>
      <c r="H248" s="24">
        <f t="shared" si="38"/>
        <v>100</v>
      </c>
    </row>
    <row r="249" spans="1:8" ht="15">
      <c r="A249" s="28" t="s">
        <v>11</v>
      </c>
      <c r="B249" s="66" t="s">
        <v>196</v>
      </c>
      <c r="C249" s="41" t="s">
        <v>15</v>
      </c>
      <c r="D249" s="41" t="s">
        <v>15</v>
      </c>
      <c r="E249" s="20" t="s">
        <v>23</v>
      </c>
      <c r="F249" s="24">
        <v>28</v>
      </c>
      <c r="G249" s="24">
        <v>28</v>
      </c>
      <c r="H249" s="24">
        <f>G249*100/F249</f>
        <v>100</v>
      </c>
    </row>
    <row r="250" spans="1:8" ht="15">
      <c r="A250" s="27" t="s">
        <v>47</v>
      </c>
      <c r="B250" s="48"/>
      <c r="C250" s="40" t="s">
        <v>16</v>
      </c>
      <c r="D250" s="40"/>
      <c r="E250" s="20"/>
      <c r="F250" s="22">
        <f>F251+F261</f>
        <v>15422.5</v>
      </c>
      <c r="G250" s="22">
        <f>G251+G261</f>
        <v>6577.2</v>
      </c>
      <c r="H250" s="22">
        <f>G250*100/F250</f>
        <v>42.64678229858972</v>
      </c>
    </row>
    <row r="251" spans="1:8" ht="15">
      <c r="A251" s="18" t="s">
        <v>17</v>
      </c>
      <c r="B251" s="48"/>
      <c r="C251" s="40" t="s">
        <v>16</v>
      </c>
      <c r="D251" s="40" t="s">
        <v>0</v>
      </c>
      <c r="E251" s="20"/>
      <c r="F251" s="22">
        <f>F253+F257</f>
        <v>14256.7</v>
      </c>
      <c r="G251" s="22">
        <f>G253+G258</f>
        <v>5994.3</v>
      </c>
      <c r="H251" s="22">
        <f>G251*100/F251</f>
        <v>42.04549439912462</v>
      </c>
    </row>
    <row r="252" spans="1:8" ht="52.5">
      <c r="A252" s="100" t="s">
        <v>84</v>
      </c>
      <c r="B252" s="87" t="s">
        <v>85</v>
      </c>
      <c r="C252" s="40" t="s">
        <v>16</v>
      </c>
      <c r="D252" s="40" t="s">
        <v>0</v>
      </c>
      <c r="E252" s="20"/>
      <c r="F252" s="22">
        <f>F253+F257</f>
        <v>14256.7</v>
      </c>
      <c r="G252" s="22">
        <f>G253+G257</f>
        <v>5994.3</v>
      </c>
      <c r="H252" s="22">
        <f>G252*100/F252</f>
        <v>42.04549439912462</v>
      </c>
    </row>
    <row r="253" spans="1:8" ht="52.5">
      <c r="A253" s="104" t="s">
        <v>110</v>
      </c>
      <c r="B253" s="73" t="s">
        <v>151</v>
      </c>
      <c r="C253" s="16" t="s">
        <v>16</v>
      </c>
      <c r="D253" s="16" t="s">
        <v>0</v>
      </c>
      <c r="E253" s="26"/>
      <c r="F253" s="24">
        <f>F255</f>
        <v>8342.4</v>
      </c>
      <c r="G253" s="24">
        <f>G255</f>
        <v>3480.4</v>
      </c>
      <c r="H253" s="24">
        <f>H255</f>
        <v>41.719409282700425</v>
      </c>
    </row>
    <row r="254" spans="1:8" ht="26.25">
      <c r="A254" s="21" t="s">
        <v>139</v>
      </c>
      <c r="B254" s="66" t="s">
        <v>197</v>
      </c>
      <c r="C254" s="16" t="s">
        <v>16</v>
      </c>
      <c r="D254" s="16" t="s">
        <v>0</v>
      </c>
      <c r="E254" s="26"/>
      <c r="F254" s="24">
        <f aca="true" t="shared" si="39" ref="F254:H255">F255</f>
        <v>8342.4</v>
      </c>
      <c r="G254" s="24">
        <f t="shared" si="39"/>
        <v>3480.4</v>
      </c>
      <c r="H254" s="24">
        <f t="shared" si="39"/>
        <v>41.719409282700425</v>
      </c>
    </row>
    <row r="255" spans="1:8" ht="15">
      <c r="A255" s="10" t="s">
        <v>38</v>
      </c>
      <c r="B255" s="66" t="s">
        <v>197</v>
      </c>
      <c r="C255" s="41" t="s">
        <v>16</v>
      </c>
      <c r="D255" s="41" t="s">
        <v>0</v>
      </c>
      <c r="E255" s="20" t="s">
        <v>39</v>
      </c>
      <c r="F255" s="24">
        <f t="shared" si="39"/>
        <v>8342.4</v>
      </c>
      <c r="G255" s="24">
        <f t="shared" si="39"/>
        <v>3480.4</v>
      </c>
      <c r="H255" s="24">
        <f t="shared" si="39"/>
        <v>41.719409282700425</v>
      </c>
    </row>
    <row r="256" spans="1:8" ht="15">
      <c r="A256" s="28" t="s">
        <v>11</v>
      </c>
      <c r="B256" s="66" t="s">
        <v>197</v>
      </c>
      <c r="C256" s="41" t="s">
        <v>16</v>
      </c>
      <c r="D256" s="41" t="s">
        <v>0</v>
      </c>
      <c r="E256" s="20" t="s">
        <v>23</v>
      </c>
      <c r="F256" s="24">
        <v>8342.4</v>
      </c>
      <c r="G256" s="24">
        <v>3480.4</v>
      </c>
      <c r="H256" s="24">
        <f>G256*100/F256</f>
        <v>41.719409282700425</v>
      </c>
    </row>
    <row r="257" spans="1:8" ht="52.5">
      <c r="A257" s="104" t="s">
        <v>110</v>
      </c>
      <c r="B257" s="66" t="s">
        <v>198</v>
      </c>
      <c r="C257" s="48" t="s">
        <v>16</v>
      </c>
      <c r="D257" s="40" t="s">
        <v>0</v>
      </c>
      <c r="E257" s="20"/>
      <c r="F257" s="24">
        <f aca="true" t="shared" si="40" ref="F257:H259">F258</f>
        <v>5914.3</v>
      </c>
      <c r="G257" s="24">
        <f t="shared" si="40"/>
        <v>2513.9</v>
      </c>
      <c r="H257" s="24">
        <f t="shared" si="40"/>
        <v>42.505452885379505</v>
      </c>
    </row>
    <row r="258" spans="1:8" ht="15">
      <c r="A258" s="21" t="s">
        <v>140</v>
      </c>
      <c r="B258" s="66" t="s">
        <v>198</v>
      </c>
      <c r="C258" s="48" t="s">
        <v>16</v>
      </c>
      <c r="D258" s="48" t="s">
        <v>0</v>
      </c>
      <c r="E258" s="20"/>
      <c r="F258" s="24">
        <f t="shared" si="40"/>
        <v>5914.3</v>
      </c>
      <c r="G258" s="24">
        <f t="shared" si="40"/>
        <v>2513.9</v>
      </c>
      <c r="H258" s="24">
        <f t="shared" si="40"/>
        <v>42.505452885379505</v>
      </c>
    </row>
    <row r="259" spans="1:8" ht="15">
      <c r="A259" s="10" t="s">
        <v>38</v>
      </c>
      <c r="B259" s="66" t="s">
        <v>198</v>
      </c>
      <c r="C259" s="48" t="s">
        <v>16</v>
      </c>
      <c r="D259" s="48" t="s">
        <v>0</v>
      </c>
      <c r="E259" s="20" t="s">
        <v>39</v>
      </c>
      <c r="F259" s="24">
        <f t="shared" si="40"/>
        <v>5914.3</v>
      </c>
      <c r="G259" s="24">
        <f t="shared" si="40"/>
        <v>2513.9</v>
      </c>
      <c r="H259" s="24">
        <f t="shared" si="40"/>
        <v>42.505452885379505</v>
      </c>
    </row>
    <row r="260" spans="1:8" ht="15">
      <c r="A260" s="105" t="s">
        <v>11</v>
      </c>
      <c r="B260" s="66" t="s">
        <v>198</v>
      </c>
      <c r="C260" s="41" t="s">
        <v>16</v>
      </c>
      <c r="D260" s="41" t="s">
        <v>0</v>
      </c>
      <c r="E260" s="20" t="s">
        <v>23</v>
      </c>
      <c r="F260" s="24">
        <v>5914.3</v>
      </c>
      <c r="G260" s="24">
        <v>2513.9</v>
      </c>
      <c r="H260" s="24">
        <f>G260*100/F260</f>
        <v>42.505452885379505</v>
      </c>
    </row>
    <row r="261" spans="1:8" ht="15">
      <c r="A261" s="106" t="s">
        <v>141</v>
      </c>
      <c r="B261" s="64"/>
      <c r="C261" s="40" t="s">
        <v>16</v>
      </c>
      <c r="D261" s="40" t="s">
        <v>2</v>
      </c>
      <c r="E261" s="20"/>
      <c r="F261" s="22">
        <f>F262</f>
        <v>1165.8</v>
      </c>
      <c r="G261" s="22">
        <f>G262</f>
        <v>582.9</v>
      </c>
      <c r="H261" s="22">
        <f>H262</f>
        <v>50</v>
      </c>
    </row>
    <row r="262" spans="1:8" ht="52.5">
      <c r="A262" s="104" t="s">
        <v>110</v>
      </c>
      <c r="B262" s="73" t="s">
        <v>151</v>
      </c>
      <c r="C262" s="40" t="s">
        <v>16</v>
      </c>
      <c r="D262" s="40" t="s">
        <v>2</v>
      </c>
      <c r="E262" s="20"/>
      <c r="F262" s="22">
        <f aca="true" t="shared" si="41" ref="F262:H264">F263</f>
        <v>1165.8</v>
      </c>
      <c r="G262" s="24">
        <f t="shared" si="41"/>
        <v>582.9</v>
      </c>
      <c r="H262" s="24">
        <f t="shared" si="41"/>
        <v>50</v>
      </c>
    </row>
    <row r="263" spans="1:8" ht="27">
      <c r="A263" s="107" t="s">
        <v>142</v>
      </c>
      <c r="B263" s="66" t="s">
        <v>199</v>
      </c>
      <c r="C263" s="41" t="s">
        <v>16</v>
      </c>
      <c r="D263" s="41" t="s">
        <v>2</v>
      </c>
      <c r="E263" s="20"/>
      <c r="F263" s="24">
        <f t="shared" si="41"/>
        <v>1165.8</v>
      </c>
      <c r="G263" s="24">
        <f t="shared" si="41"/>
        <v>582.9</v>
      </c>
      <c r="H263" s="24">
        <f t="shared" si="41"/>
        <v>50</v>
      </c>
    </row>
    <row r="264" spans="1:8" ht="15">
      <c r="A264" s="108" t="s">
        <v>38</v>
      </c>
      <c r="B264" s="66" t="s">
        <v>199</v>
      </c>
      <c r="C264" s="41" t="s">
        <v>16</v>
      </c>
      <c r="D264" s="41" t="s">
        <v>2</v>
      </c>
      <c r="E264" s="20" t="s">
        <v>39</v>
      </c>
      <c r="F264" s="24">
        <f t="shared" si="41"/>
        <v>1165.8</v>
      </c>
      <c r="G264" s="24">
        <f t="shared" si="41"/>
        <v>582.9</v>
      </c>
      <c r="H264" s="24">
        <f t="shared" si="41"/>
        <v>50</v>
      </c>
    </row>
    <row r="265" spans="1:8" ht="15">
      <c r="A265" s="108" t="s">
        <v>11</v>
      </c>
      <c r="B265" s="66" t="s">
        <v>199</v>
      </c>
      <c r="C265" s="41" t="s">
        <v>16</v>
      </c>
      <c r="D265" s="41" t="s">
        <v>2</v>
      </c>
      <c r="E265" s="20" t="s">
        <v>23</v>
      </c>
      <c r="F265" s="24">
        <v>1165.8</v>
      </c>
      <c r="G265" s="24">
        <v>582.9</v>
      </c>
      <c r="H265" s="24">
        <f>G265*100/F265</f>
        <v>50</v>
      </c>
    </row>
    <row r="266" spans="1:8" ht="15">
      <c r="A266" s="109" t="s">
        <v>19</v>
      </c>
      <c r="B266" s="48"/>
      <c r="C266" s="40" t="s">
        <v>5</v>
      </c>
      <c r="D266" s="40"/>
      <c r="E266" s="20"/>
      <c r="F266" s="22">
        <f>F267</f>
        <v>435</v>
      </c>
      <c r="G266" s="55">
        <f>G267</f>
        <v>200</v>
      </c>
      <c r="H266" s="55">
        <f>H267</f>
        <v>45.97701149425287</v>
      </c>
    </row>
    <row r="267" spans="1:8" ht="15">
      <c r="A267" s="29" t="s">
        <v>20</v>
      </c>
      <c r="B267" s="48"/>
      <c r="C267" s="40" t="s">
        <v>5</v>
      </c>
      <c r="D267" s="40" t="s">
        <v>0</v>
      </c>
      <c r="E267" s="20"/>
      <c r="F267" s="22">
        <f>F268</f>
        <v>435</v>
      </c>
      <c r="G267" s="55">
        <f>G269</f>
        <v>200</v>
      </c>
      <c r="H267" s="55">
        <f>H269</f>
        <v>45.97701149425287</v>
      </c>
    </row>
    <row r="268" spans="1:8" ht="52.5">
      <c r="A268" s="100" t="s">
        <v>84</v>
      </c>
      <c r="B268" s="87" t="s">
        <v>85</v>
      </c>
      <c r="C268" s="40" t="s">
        <v>5</v>
      </c>
      <c r="D268" s="40" t="s">
        <v>0</v>
      </c>
      <c r="E268" s="20"/>
      <c r="F268" s="72">
        <f>F269</f>
        <v>435</v>
      </c>
      <c r="G268" s="55">
        <f aca="true" t="shared" si="42" ref="F268:H271">G269</f>
        <v>200</v>
      </c>
      <c r="H268" s="55">
        <f t="shared" si="42"/>
        <v>45.97701149425287</v>
      </c>
    </row>
    <row r="269" spans="1:8" ht="52.5">
      <c r="A269" s="104" t="s">
        <v>110</v>
      </c>
      <c r="B269" s="73" t="s">
        <v>151</v>
      </c>
      <c r="C269" s="41" t="s">
        <v>5</v>
      </c>
      <c r="D269" s="41" t="s">
        <v>0</v>
      </c>
      <c r="E269" s="26"/>
      <c r="F269" s="116">
        <f t="shared" si="42"/>
        <v>435</v>
      </c>
      <c r="G269" s="62">
        <f t="shared" si="42"/>
        <v>200</v>
      </c>
      <c r="H269" s="62">
        <f t="shared" si="42"/>
        <v>45.97701149425287</v>
      </c>
    </row>
    <row r="270" spans="1:8" ht="26.25">
      <c r="A270" s="19" t="s">
        <v>143</v>
      </c>
      <c r="B270" s="66" t="s">
        <v>200</v>
      </c>
      <c r="C270" s="48" t="s">
        <v>5</v>
      </c>
      <c r="D270" s="48" t="s">
        <v>0</v>
      </c>
      <c r="E270" s="20"/>
      <c r="F270" s="24">
        <f t="shared" si="42"/>
        <v>435</v>
      </c>
      <c r="G270" s="51">
        <f t="shared" si="42"/>
        <v>200</v>
      </c>
      <c r="H270" s="51">
        <f t="shared" si="42"/>
        <v>45.97701149425287</v>
      </c>
    </row>
    <row r="271" spans="1:8" ht="15">
      <c r="A271" s="10" t="s">
        <v>38</v>
      </c>
      <c r="B271" s="66" t="s">
        <v>200</v>
      </c>
      <c r="C271" s="48" t="s">
        <v>5</v>
      </c>
      <c r="D271" s="48" t="s">
        <v>0</v>
      </c>
      <c r="E271" s="20" t="s">
        <v>39</v>
      </c>
      <c r="F271" s="24">
        <f t="shared" si="42"/>
        <v>435</v>
      </c>
      <c r="G271" s="51">
        <f t="shared" si="42"/>
        <v>200</v>
      </c>
      <c r="H271" s="51">
        <f t="shared" si="42"/>
        <v>45.97701149425287</v>
      </c>
    </row>
    <row r="272" spans="1:8" ht="15">
      <c r="A272" s="28" t="s">
        <v>11</v>
      </c>
      <c r="B272" s="66" t="s">
        <v>200</v>
      </c>
      <c r="C272" s="48" t="s">
        <v>5</v>
      </c>
      <c r="D272" s="48" t="s">
        <v>0</v>
      </c>
      <c r="E272" s="20" t="s">
        <v>23</v>
      </c>
      <c r="F272" s="24">
        <v>435</v>
      </c>
      <c r="G272" s="51">
        <v>200</v>
      </c>
      <c r="H272" s="51">
        <f>G272*100/F272</f>
        <v>45.97701149425287</v>
      </c>
    </row>
    <row r="273" spans="1:8" ht="15">
      <c r="A273" s="42" t="s">
        <v>12</v>
      </c>
      <c r="B273" s="57"/>
      <c r="C273" s="53"/>
      <c r="D273" s="43"/>
      <c r="E273" s="43"/>
      <c r="F273" s="22">
        <f>F10</f>
        <v>99524.38100000001</v>
      </c>
      <c r="G273" s="55">
        <f>G10</f>
        <v>20909.730000000003</v>
      </c>
      <c r="H273" s="55">
        <f>G273*100/F273</f>
        <v>21.009655915368114</v>
      </c>
    </row>
    <row r="274" spans="1:8" ht="15">
      <c r="A274" s="52" t="s">
        <v>144</v>
      </c>
      <c r="B274" s="57"/>
      <c r="C274" s="53"/>
      <c r="D274" s="43"/>
      <c r="E274" s="43"/>
      <c r="F274" s="22"/>
      <c r="G274" s="62"/>
      <c r="H274" s="62"/>
    </row>
    <row r="275" spans="1:8" ht="15">
      <c r="A275" s="42" t="s">
        <v>65</v>
      </c>
      <c r="B275" s="57"/>
      <c r="C275" s="53"/>
      <c r="D275" s="43"/>
      <c r="E275" s="43"/>
      <c r="F275" s="22">
        <f>F273</f>
        <v>99524.38100000001</v>
      </c>
      <c r="G275" s="55">
        <f>G273+G274</f>
        <v>20909.730000000003</v>
      </c>
      <c r="H275" s="55">
        <f>H273+H274</f>
        <v>21.009655915368114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2022-01-18T08:46:06Z</cp:lastPrinted>
  <dcterms:created xsi:type="dcterms:W3CDTF">2002-11-21T11:52:45Z</dcterms:created>
  <dcterms:modified xsi:type="dcterms:W3CDTF">2023-08-04T10:34:29Z</dcterms:modified>
  <cp:category/>
  <cp:version/>
  <cp:contentType/>
  <cp:contentStatus/>
</cp:coreProperties>
</file>