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4" windowWidth="9720" windowHeight="6480" activeTab="0"/>
  </bookViews>
  <sheets>
    <sheet name="Лист1" sheetId="1" r:id="rId1"/>
  </sheets>
  <definedNames>
    <definedName name="_GoBack" localSheetId="0">'Лист1'!#REF!</definedName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<sst xmlns="http://schemas.openxmlformats.org/spreadsheetml/2006/main" count="1157" uniqueCount="235">
  <si>
    <t>01</t>
  </si>
  <si>
    <t>02</t>
  </si>
  <si>
    <t>04</t>
  </si>
  <si>
    <t>05</t>
  </si>
  <si>
    <t>11</t>
  </si>
  <si>
    <t>03</t>
  </si>
  <si>
    <t>07</t>
  </si>
  <si>
    <t>08</t>
  </si>
  <si>
    <t>242</t>
  </si>
  <si>
    <t>244</t>
  </si>
  <si>
    <t>540</t>
  </si>
  <si>
    <t>870</t>
  </si>
  <si>
    <t>09</t>
  </si>
  <si>
    <t>Тюльганский поссовет</t>
  </si>
  <si>
    <t>611</t>
  </si>
  <si>
    <t>ОБЩЕГОСУДАРСТВЕННЫЕ   ВОПРОСЫ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</si>
  <si>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</si>
  <si>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</si>
  <si>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</si>
  <si>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</si>
  <si>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</si>
  <si>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Центральный аппарат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</si>
  <si>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</si>
  <si>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</si>
  <si>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</si>
  <si>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</si>
  <si>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Субсидии бюджетным учреждениям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</si>
  <si>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</si>
  <si>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</si>
  <si>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</si>
  <si>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Межбюджетные трансферты</t>
  </si>
  <si>
    <t>Иные межбюджетные трансферты</t>
  </si>
  <si>
    <t>Резервные фонды</t>
  </si>
  <si>
    <t>Резервные средства</t>
  </si>
  <si>
    <t>НАЦИОНАЛЬНАЯ ОБОРОНА</t>
  </si>
  <si>
    <t>Мобилизационная и вневойсковая подготовка</t>
  </si>
  <si>
    <t>Расходы на выплаты персоналу казенных учреждений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</si>
  <si>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</si>
  <si>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</si>
  <si>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</si>
  <si>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</si>
  <si>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</si>
  <si>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</si>
  <si>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КУЛЬТУРА,  КИНЕМАТОГРАФИЯ</t>
  </si>
  <si>
    <t>Культура</t>
  </si>
  <si>
    <t>ФИЗИЧЕСКАЯ КУЛЬТУРА И СПОРТ</t>
  </si>
  <si>
    <t>Физическая культура</t>
  </si>
  <si>
    <t>ИТОГО:</t>
  </si>
  <si>
    <t>100</t>
  </si>
  <si>
    <t>120</t>
  </si>
  <si>
    <t>200</t>
  </si>
  <si>
    <t>240</t>
  </si>
  <si>
    <t>600</t>
  </si>
  <si>
    <t>610</t>
  </si>
  <si>
    <t>800</t>
  </si>
  <si>
    <t>850</t>
  </si>
  <si>
    <t>500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</si>
  <si>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</si>
  <si>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</si>
  <si>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</si>
  <si>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</si>
  <si>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</si>
  <si>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</si>
  <si>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</si>
  <si>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</si>
  <si>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</si>
  <si>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Условно утвержденные расходы</t>
  </si>
  <si>
    <t>ВСЕГО</t>
  </si>
  <si>
    <t>Развитие молодежной политики в сфере физической культуры и спорта</t>
  </si>
  <si>
    <t xml:space="preserve">Молодежная политика </t>
  </si>
  <si>
    <t>851</t>
  </si>
  <si>
    <t>12</t>
  </si>
  <si>
    <t>Другие вопросы в области национальной безопасности и правохранительной деятельности</t>
  </si>
  <si>
    <t>14</t>
  </si>
  <si>
    <t>Национальная безопасность и правохранительная деятельность</t>
  </si>
  <si>
    <t>129</t>
  </si>
  <si>
    <t>121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</si>
  <si>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</si>
  <si>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</si>
  <si>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 xml:space="preserve">Фонд оплаты труда казенных учреждений </t>
  </si>
  <si>
    <t>Муниципальная  программа "Социально-экономическое развитие муниципального образования Тюльганский поссовет  Тюльганского района Оренбургской области на 2020-2025 годы»</t>
  </si>
  <si>
    <t>50 0 00 00000</t>
  </si>
  <si>
    <t>Осуществление переданных полномочий по утверждению генеральных планов поселения , правил землепользования и застройки ,утверждению подготовленной на основе генеральных планов поселения документации по планировке территории,выдаче разрешений на строительство</t>
  </si>
  <si>
    <t>Осуществление внутреннего муниципального финансового контроля</t>
  </si>
  <si>
    <t>Осуществление внешнего муниципального финансового контроля</t>
  </si>
  <si>
    <t>Резервные фонд местной администрации</t>
  </si>
  <si>
    <t>Ведение первичного воинского учета</t>
  </si>
  <si>
    <t>Освещение дорог</t>
  </si>
  <si>
    <t>Муниципальная прграмма "Профилактика правонарушений в муниципальных образованиях на 2020-2025годы"</t>
  </si>
  <si>
    <t>52 0 00 00000</t>
  </si>
  <si>
    <t>Определение рыночной стоимости объектов</t>
  </si>
  <si>
    <t>Другие вопросы в области национальной экономики</t>
  </si>
  <si>
    <t>247</t>
  </si>
  <si>
    <t>Закупка энергетических ресурсов</t>
  </si>
  <si>
    <t>Строительный контроль за выполнением работ по объекту</t>
  </si>
  <si>
    <t>Закупка товаров, работ и услуг в целях капитального ремонта государственного (муниципального имущества</t>
  </si>
  <si>
    <t>243</t>
  </si>
  <si>
    <t>Реализация инициативных проектов</t>
  </si>
  <si>
    <t>Мероприятия по капитальному ремонту объектов коммунальной инфраструктуры муниципальной собственности</t>
  </si>
  <si>
    <t>55 0  00 00000</t>
  </si>
  <si>
    <t>10</t>
  </si>
  <si>
    <t>Субсидии некоммерчиским организациям (за исключением государственных (муниципальных)учреждений)</t>
  </si>
  <si>
    <t>630</t>
  </si>
  <si>
    <t>633</t>
  </si>
  <si>
    <t>Субсидии (гранты в форме субсидий),не подлежащие казначейскому сопровождению</t>
  </si>
  <si>
    <t>Защита населения и территории от чрезвычайных ситуаций природного и техногенного характера, пожарная безопасность</t>
  </si>
  <si>
    <t>Услуги специализированной организации при подготовке и проведение процедур и мероприятий предусмотренных Законом №44-ФЗ</t>
  </si>
  <si>
    <t>Другие вопросы в области культуры, кинематографии</t>
  </si>
  <si>
    <t>Осуществление деятельности групп хозяйственного обслуживания</t>
  </si>
  <si>
    <t>Ремонт асфальтобетонного покрытия п.Тюльган</t>
  </si>
  <si>
    <t>Комплексы процессных мероприятий" Обеспечение функций главы муниципального образования"</t>
  </si>
  <si>
    <t>50 4 00 00000</t>
  </si>
  <si>
    <t>50 4 01 00000</t>
  </si>
  <si>
    <t>Комплексы процессных мероприятий</t>
  </si>
  <si>
    <t>50 4 01 20100</t>
  </si>
  <si>
    <t xml:space="preserve">50 4 00 00000 </t>
  </si>
  <si>
    <t>Комплексы процессных мероприятий" "Обеспечение функций местной администрации"</t>
  </si>
  <si>
    <t xml:space="preserve">50 4 02 00000 </t>
  </si>
  <si>
    <t>50 4 02 20110</t>
  </si>
  <si>
    <t>Комплексы процессных мероприятий "Передача полномочий по решению вопросов местного значения за счет межбюджетных трансфертов,предлставляемых из бюджета поселяния в бюджет муниципального района"</t>
  </si>
  <si>
    <t>50 4 07 00000</t>
  </si>
  <si>
    <t>50 4 07 20165</t>
  </si>
  <si>
    <t>50 4 07 20168</t>
  </si>
  <si>
    <t>50 4 07 20166</t>
  </si>
  <si>
    <t>Комплексы процессных мероприятий "Резервный  фонд"</t>
  </si>
  <si>
    <t>50 4 03 00000</t>
  </si>
  <si>
    <t>50 4 03 20120</t>
  </si>
  <si>
    <t>50 4 08 00000</t>
  </si>
  <si>
    <t>Комплексы процессных мероприятий "Содержание (эксплуатация)имущества,находящегося в государственной (муниципальной)собственности</t>
  </si>
  <si>
    <t>50 4 08 20134</t>
  </si>
  <si>
    <t xml:space="preserve"> Комплексы процессных мероприятий"Осуществление первичного воинского учета на территориях ,где отсутсутвуют военные комиссариаты"</t>
  </si>
  <si>
    <t>50 4 13 00000</t>
  </si>
  <si>
    <t>50 4 13 51180</t>
  </si>
  <si>
    <t>Комплексы процессных мероприятий"Укрепление системы обеспечения пожарной безопасности на территории Тюльганского поссовета</t>
  </si>
  <si>
    <t>50 4 17 00000</t>
  </si>
  <si>
    <t>52 4 00 00000</t>
  </si>
  <si>
    <t>Комплексы процессных мероприятий "Профилактика правонарушений правового и информационного-организационного характера"</t>
  </si>
  <si>
    <t>52 4 01 00000</t>
  </si>
  <si>
    <t>52 4 01 20350</t>
  </si>
  <si>
    <t>Комплексы процессных мероприятий "Ремонт и содержание автомобильных дорог общегопользования"</t>
  </si>
  <si>
    <t>50 4 04 00000</t>
  </si>
  <si>
    <t>Услуги по поведению экспертизы сметной документации</t>
  </si>
  <si>
    <t>50 4 04 20131</t>
  </si>
  <si>
    <t>Строительный конторль за выполнением работ</t>
  </si>
  <si>
    <t>50 4 04 20132</t>
  </si>
  <si>
    <t>50 4 04 20133</t>
  </si>
  <si>
    <t>50 4 04 20134</t>
  </si>
  <si>
    <t>50 4 04 20135</t>
  </si>
  <si>
    <t>Комплексы процессных мероприятий "Реализация муниципальных функций в области национальной экономики"</t>
  </si>
  <si>
    <t>50 4 12 00000</t>
  </si>
  <si>
    <t>50 4 12 20211</t>
  </si>
  <si>
    <t>Вынос границ земельных участков,геодизическая съемка и подготовка схем земельных участков</t>
  </si>
  <si>
    <t>50 4 12 20214</t>
  </si>
  <si>
    <t>50 4 12 20216</t>
  </si>
  <si>
    <t>Комплексы процессных мероприятий"Жилищное хозяйство"</t>
  </si>
  <si>
    <t>50 4 14 00000</t>
  </si>
  <si>
    <t>Комплексы процессных мероприятий"Мероприятие в области коммунального хозяйства"</t>
  </si>
  <si>
    <t>50 4 10 00000</t>
  </si>
  <si>
    <t>50 4 10 20200</t>
  </si>
  <si>
    <t>50 4 14 20220</t>
  </si>
  <si>
    <t>Комплексы процессных мероприятий"Капитальный ремонт объектов коммунальной инфраструктуры муниципальной собственности "</t>
  </si>
  <si>
    <t>50 4 11 S0450</t>
  </si>
  <si>
    <t>50 4 11 20132</t>
  </si>
  <si>
    <t>Услуги по проведению экспертизы сметной документации</t>
  </si>
  <si>
    <t xml:space="preserve"> 50 4 11 00000</t>
  </si>
  <si>
    <t>Муниципальная программа "Комплексное развитие сельских территорий муниципального образования Тюльганский поссовет Тюльганского района Оренбургской области на 2023год"</t>
  </si>
  <si>
    <t xml:space="preserve">Комплексы процессных мероприятий </t>
  </si>
  <si>
    <t>55 4 00 00000</t>
  </si>
  <si>
    <t>Комплексы процессных мероприятий "Устройство мест (площадок)накопления твердых коммунальных отходов ,на территориях многоквартирных домов в МО Тюльганский поссовет"</t>
  </si>
  <si>
    <t>55 4 01 00000</t>
  </si>
  <si>
    <t>55 4 01 L5760</t>
  </si>
  <si>
    <t>Комплексы процессных мероприятий "Организация и содержание мест захоронений"</t>
  </si>
  <si>
    <t>50 4 05 00000</t>
  </si>
  <si>
    <t>50 4 05 20134</t>
  </si>
  <si>
    <t>50 4 06 00000</t>
  </si>
  <si>
    <t>Приоритетные проекты Оренбургской области</t>
  </si>
  <si>
    <t>50 5 00 00000</t>
  </si>
  <si>
    <t>Приоритетные проект "Вовлечение жителей муниципальных образований Оренбургской области в процесс выбора и реализации инициативных проектов"</t>
  </si>
  <si>
    <t>50 5 П5 00000</t>
  </si>
  <si>
    <t>50 5 П5 S1400</t>
  </si>
  <si>
    <t>50 5 П5 20132</t>
  </si>
  <si>
    <t xml:space="preserve">Осуществление реализации молодежной политики в сфере физической культуры и спорта </t>
  </si>
  <si>
    <t>50 4 07 20160</t>
  </si>
  <si>
    <t xml:space="preserve"> Осуществление развития  культурно-досуговой деятельности и народного творчества</t>
  </si>
  <si>
    <t>50 4 07 20162</t>
  </si>
  <si>
    <t xml:space="preserve">Осуществление развития библиотечного дела </t>
  </si>
  <si>
    <t>50 4 07 20163</t>
  </si>
  <si>
    <t>50 4 07 20164</t>
  </si>
  <si>
    <t>Осуществление реализации единой политики в сфере физической культуры и спорта"</t>
  </si>
  <si>
    <t>50 4 07 20161</t>
  </si>
  <si>
    <t>Подготовка документов для исправления реестровых ошибок в земельных участках и сооружений</t>
  </si>
  <si>
    <t>Муниципальная прграмма"Развитие системы градорегулирования муниципального образования Тюльганского района Оренбургской области"</t>
  </si>
  <si>
    <t>Мероприятия по подговке документов в области градостроительной деятельности</t>
  </si>
  <si>
    <t>54 4 00 00000</t>
  </si>
  <si>
    <t>54 4 01 S1510</t>
  </si>
  <si>
    <t>Подготовка техническиких планов сооружений(автодорог) и межевых планов  на образование земельных участков</t>
  </si>
  <si>
    <t>50 4 12 20213</t>
  </si>
  <si>
    <t>50 4 06 20134</t>
  </si>
  <si>
    <t>50 4 06 2013</t>
  </si>
  <si>
    <t>50 4  11 20131</t>
  </si>
  <si>
    <t>50 5 П5 20133</t>
  </si>
  <si>
    <t>55 4 01 20133</t>
  </si>
  <si>
    <t>55 4 01 20132</t>
  </si>
  <si>
    <t>Мероприятия по организации проведения выборов</t>
  </si>
  <si>
    <t>50  4 19 00000</t>
  </si>
  <si>
    <t>50 4 19 20260</t>
  </si>
  <si>
    <t>Мероприятия по завершению реализации инициативных проектов</t>
  </si>
  <si>
    <t>50 5 П5 И1400</t>
  </si>
  <si>
    <t>50 4 04 2Д136</t>
  </si>
  <si>
    <t>к Постановлению</t>
  </si>
  <si>
    <t>Назначено</t>
  </si>
  <si>
    <t>Исполнено</t>
  </si>
  <si>
    <t>%</t>
  </si>
  <si>
    <t>50 4 17 20250</t>
  </si>
  <si>
    <t>Другие общегосударственные вопросы</t>
  </si>
  <si>
    <t>Приложение №3</t>
  </si>
  <si>
    <t>Финансирование общественной организации пожарной охраны на финансовое и материально-техническое стимулирование деятельности добровольных пожарных команд</t>
  </si>
  <si>
    <t>Поддержка добровольных народных дружин сельсовета</t>
  </si>
  <si>
    <t xml:space="preserve">Строительный контроль за выполнением работ </t>
  </si>
  <si>
    <t>Комплексы процессных мероприятий "Мероприятия по благоустройству муниципального образования"</t>
  </si>
  <si>
    <t>Муниципальная программа "Развитие улично-дорожной сети на территории муниципального образования Тюльганский поссовет Тюльганского района Оренбургской области на 2023-2024годы</t>
  </si>
  <si>
    <t>Осуществление дорожной деятельности</t>
  </si>
  <si>
    <t>56 0 00 00000</t>
  </si>
  <si>
    <t>56 4 00 00000</t>
  </si>
  <si>
    <t>56 4 04 S1320</t>
  </si>
  <si>
    <t>Обеспечение мероприятий по восстановлению кровель многоквартирных домов за счет средств бюджета поселений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</si>
  <si>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</si>
  <si>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</si>
  <si>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50 4 14 20221</t>
  </si>
  <si>
    <t>810</t>
  </si>
  <si>
    <t>813</t>
  </si>
  <si>
    <t>Обеспечение комплексного развития сельских территорий</t>
  </si>
  <si>
    <t>Комплексы процессных мероприятий "Организация проведения выборов и референдумов"</t>
  </si>
  <si>
    <t>Ведомственная   структура расходов Бюджета Тюльганского поссоветаТюльганского района Оренбургской области  Исполнение за полугодие 2023</t>
  </si>
  <si>
    <t>от 31.07.2023 года №53-п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</si>
</sst>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5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0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sz val="10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0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5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9" fontId="11" fillId="32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2" fontId="9" fillId="32" borderId="10" xfId="0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wrapText="1"/>
    </xf>
    <xf numFmtId="49" fontId="7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9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2" fontId="3" fillId="32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wrapText="1"/>
    </xf>
    <xf numFmtId="2" fontId="3" fillId="32" borderId="10" xfId="0" applyNumberFormat="1" applyFont="1" applyFill="1" applyBorder="1" applyAlignment="1">
      <alignment horizontal="right"/>
    </xf>
    <xf numFmtId="2" fontId="7" fillId="32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vertical="center"/>
    </xf>
    <xf numFmtId="2" fontId="11" fillId="32" borderId="10" xfId="0" applyNumberFormat="1" applyFont="1" applyFill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2" fillId="32" borderId="10" xfId="0" applyFont="1" applyFill="1" applyBorder="1" applyAlignment="1">
      <alignment horizontal="justify" vertical="top" wrapText="1"/>
    </xf>
    <xf numFmtId="0" fontId="5" fillId="32" borderId="0" xfId="0" applyFont="1" applyFill="1" applyAlignment="1">
      <alignment horizontal="justify" vertical="top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49" fontId="11" fillId="32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49" fontId="9" fillId="32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49" fontId="9" fillId="32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2" fontId="9" fillId="32" borderId="10" xfId="0" applyNumberFormat="1" applyFont="1" applyFill="1" applyBorder="1" applyAlignment="1">
      <alignment horizontal="right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43" fontId="8" fillId="0" borderId="10" xfId="60" applyFont="1" applyBorder="1" applyAlignment="1">
      <alignment wrapText="1"/>
    </xf>
    <xf numFmtId="49" fontId="3" fillId="32" borderId="10" xfId="0" applyNumberFormat="1" applyFont="1" applyFill="1" applyBorder="1" applyAlignment="1">
      <alignment/>
    </xf>
    <xf numFmtId="0" fontId="9" fillId="32" borderId="10" xfId="0" applyFont="1" applyFill="1" applyBorder="1" applyAlignment="1">
      <alignment horizontal="left" vertical="center" wrapText="1"/>
    </xf>
    <xf numFmtId="2" fontId="9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shrinkToFit="1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shrinkToFit="1"/>
    </xf>
    <xf numFmtId="49" fontId="3" fillId="0" borderId="10" xfId="0" applyNumberFormat="1" applyFont="1" applyFill="1" applyBorder="1" applyAlignment="1">
      <alignment shrinkToFit="1"/>
    </xf>
    <xf numFmtId="49" fontId="9" fillId="0" borderId="10" xfId="0" applyNumberFormat="1" applyFont="1" applyFill="1" applyBorder="1" applyAlignment="1">
      <alignment shrinkToFi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49" fontId="11" fillId="0" borderId="10" xfId="0" applyNumberFormat="1" applyFont="1" applyFill="1" applyBorder="1" applyAlignment="1">
      <alignment/>
    </xf>
    <xf numFmtId="4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0" fontId="9" fillId="32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43" fontId="8" fillId="0" borderId="10" xfId="6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13" fillId="32" borderId="10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49" fontId="9" fillId="33" borderId="10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/>
    </xf>
    <xf numFmtId="49" fontId="9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right"/>
    </xf>
    <xf numFmtId="2" fontId="9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2" fontId="9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185" fontId="9" fillId="33" borderId="10" xfId="0" applyNumberFormat="1" applyFont="1" applyFill="1" applyBorder="1" applyAlignment="1">
      <alignment horizontal="right" vertical="center"/>
    </xf>
    <xf numFmtId="185" fontId="3" fillId="33" borderId="10" xfId="0" applyNumberFormat="1" applyFont="1" applyFill="1" applyBorder="1" applyAlignment="1">
      <alignment horizontal="right"/>
    </xf>
    <xf numFmtId="185" fontId="3" fillId="32" borderId="10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/>
    </xf>
    <xf numFmtId="0" fontId="9" fillId="32" borderId="13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/>
    </xf>
    <xf numFmtId="0" fontId="3" fillId="32" borderId="14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185" fontId="9" fillId="33" borderId="10" xfId="0" applyNumberFormat="1" applyFont="1" applyFill="1" applyBorder="1" applyAlignment="1">
      <alignment horizontal="right"/>
    </xf>
    <xf numFmtId="0" fontId="14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3" fillId="32" borderId="10" xfId="0" applyNumberFormat="1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left"/>
    </xf>
    <xf numFmtId="49" fontId="9" fillId="33" borderId="10" xfId="0" applyNumberFormat="1" applyFont="1" applyFill="1" applyBorder="1" applyAlignment="1">
      <alignment horizontal="center" vertical="center"/>
    </xf>
    <xf numFmtId="0" fontId="9" fillId="32" borderId="10" xfId="0" applyNumberFormat="1" applyFont="1" applyFill="1" applyBorder="1" applyAlignment="1">
      <alignment horizontal="justify" vertical="top" wrapText="1"/>
    </xf>
    <xf numFmtId="2" fontId="3" fillId="33" borderId="10" xfId="0" applyNumberFormat="1" applyFont="1" applyFill="1" applyBorder="1" applyAlignment="1">
      <alignment horizontal="right" vertical="center"/>
    </xf>
    <xf numFmtId="2" fontId="3" fillId="33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shrinkToFi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top" wrapText="1"/>
    </xf>
    <xf numFmtId="43" fontId="8" fillId="0" borderId="10" xfId="60" applyFont="1" applyFill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9"/>
  <sheetViews>
    <sheetView tabSelected="1" zoomScale="87" zoomScaleNormal="87" zoomScaleSheetLayoutView="100" zoomScalePageLayoutView="0" workbookViewId="0" topLeftCell="A1">
      <selection activeCell="E3" sqref="E3"/>
    </sheetView>
  </sheetViews>
  <sheetFormatPr defaultColWidth="9.25390625" defaultRowHeight="12.75"/>
  <cols>
    <col min="1" max="1" width="64.00390625" style="1" customWidth="1"/>
    <col min="2" max="2" width="6.25390625" style="1" customWidth="1"/>
    <col min="3" max="3" width="7.25390625" style="1" customWidth="1"/>
    <col min="4" max="4" width="6.25390625" style="1" customWidth="1"/>
    <col min="5" max="5" width="13.75390625" style="1" customWidth="1"/>
    <col min="6" max="6" width="6.75390625" style="1" customWidth="1"/>
    <col min="7" max="7" width="11.75390625" style="3" customWidth="1"/>
    <col min="8" max="8" width="9.50390625" style="1" customWidth="1"/>
    <col min="9" max="9" width="10.25390625" style="1" customWidth="1"/>
    <col min="10" max="18" width="9.25390625" style="1" customWidth="1"/>
    <col min="19" max="19" width="9.00390625" style="1" customWidth="1"/>
    <col min="20" max="16384" width="9.25390625" style="1" customWidth="1"/>
  </cols>
  <sheetData>
    <row r="1" spans="5:6" ht="15">
      <c r="E1" s="4" t="s">
        <v>215</v>
      </c>
      <c r="F1" s="5"/>
    </row>
    <row r="2" ht="15">
      <c r="E2" s="8" t="s">
        <v>209</v>
      </c>
    </row>
    <row r="3" spans="1:5" ht="15">
      <c r="A3" s="47"/>
      <c r="E3" s="2" t="s">
        <v>234</v>
      </c>
    </row>
    <row r="4" spans="1:5" ht="15">
      <c r="A4" s="47"/>
      <c r="E4" s="2"/>
    </row>
    <row r="5" spans="5:6" ht="14.25" customHeight="1">
      <c r="E5" s="2"/>
      <c r="F5" s="2"/>
    </row>
    <row r="6" spans="5:6" ht="15" hidden="1">
      <c r="E6" s="2"/>
      <c r="F6" s="2"/>
    </row>
    <row r="7" spans="5:6" ht="15" hidden="1">
      <c r="E7" s="2"/>
      <c r="F7" s="2"/>
    </row>
    <row r="8" spans="1:10" ht="39.75" customHeight="1">
      <c r="A8" s="147" t="s">
        <v>233</v>
      </c>
      <c r="B8" s="147"/>
      <c r="C8" s="147"/>
      <c r="D8" s="147"/>
      <c r="E8" s="147"/>
      <c r="F8" s="147"/>
      <c r="G8" s="147"/>
      <c r="H8" s="147"/>
      <c r="I8" s="147"/>
      <c r="J8" s="147"/>
    </row>
    <row r="9" spans="1:11" ht="31.5" customHeight="1">
      <c r="A9" s="143"/>
      <c r="B9" s="143"/>
      <c r="C9" s="143"/>
      <c r="D9" s="143"/>
      <c r="E9" s="143"/>
      <c r="F9" s="143"/>
      <c r="G9" s="144" t="s">
        <v>210</v>
      </c>
      <c r="H9" s="144" t="s">
        <v>211</v>
      </c>
      <c r="I9" s="144" t="s">
        <v>212</v>
      </c>
      <c r="J9" s="47"/>
      <c r="K9" s="47"/>
    </row>
    <row r="10" spans="1:11" ht="21" customHeight="1">
      <c r="A10" s="11" t="s">
        <v>13</v>
      </c>
      <c r="B10" s="83">
        <v>911</v>
      </c>
      <c r="C10" s="84"/>
      <c r="D10" s="84"/>
      <c r="E10" s="85"/>
      <c r="F10" s="12"/>
      <c r="G10" s="129">
        <f>G11+G72+G86+G102+G164+G240+G248+G264</f>
        <v>99524.381</v>
      </c>
      <c r="H10" s="48">
        <f>H11+H72+H86+H102+H164+H240+H248+H264</f>
        <v>20909.730000000003</v>
      </c>
      <c r="I10" s="48">
        <f>H10*100/G10</f>
        <v>21.009655915368118</v>
      </c>
      <c r="J10" s="47"/>
      <c r="K10" s="47"/>
    </row>
    <row r="11" spans="1:11" ht="15">
      <c r="A11" s="6" t="s">
        <v>15</v>
      </c>
      <c r="B11" s="83">
        <v>911</v>
      </c>
      <c r="C11" s="86" t="s">
        <v>0</v>
      </c>
      <c r="D11" s="86"/>
      <c r="E11" s="85"/>
      <c r="F11" s="12"/>
      <c r="G11" s="13">
        <f>G12+G21+G58+G65+G46+G53</f>
        <v>10866.259999999998</v>
      </c>
      <c r="H11" s="48">
        <f>H12+H21+H65+H58+H46</f>
        <v>5072.910000000001</v>
      </c>
      <c r="I11" s="48">
        <f>H11*100/G11</f>
        <v>46.684967965058824</v>
      </c>
      <c r="J11" s="47"/>
      <c r="K11" s="47"/>
    </row>
    <row r="12" spans="1:11" ht="31.5" customHeight="1">
      <c r="A12" s="14" t="s">
        <v>16</v>
      </c>
      <c r="B12" s="83">
        <v>911</v>
      </c>
      <c r="C12" s="87" t="s">
        <v>0</v>
      </c>
      <c r="D12" s="87" t="s">
        <v>1</v>
      </c>
      <c r="E12" s="88"/>
      <c r="F12" s="16"/>
      <c r="G12" s="58">
        <f>G13</f>
        <v>1719</v>
      </c>
      <c r="H12" s="59">
        <f aca="true" t="shared" si="0" ref="H12:I17">H13</f>
        <v>714.73</v>
      </c>
      <c r="I12" s="59">
        <f t="shared" si="0"/>
        <v>41.5782431646306</v>
      </c>
      <c r="J12" s="47"/>
      <c r="K12" s="47"/>
    </row>
    <row r="13" spans="1:11" ht="45" customHeight="1">
      <c r="A13" s="66" t="s">
        <v>80</v>
      </c>
      <c r="B13" s="83">
        <v>911</v>
      </c>
      <c r="C13" s="87" t="s">
        <v>0</v>
      </c>
      <c r="D13" s="87" t="s">
        <v>1</v>
      </c>
      <c r="E13" s="89" t="s">
        <v>81</v>
      </c>
      <c r="F13" s="17"/>
      <c r="G13" s="13">
        <f>G15</f>
        <v>1719</v>
      </c>
      <c r="H13" s="59">
        <f>H15</f>
        <v>714.73</v>
      </c>
      <c r="I13" s="59">
        <f>I15</f>
        <v>41.5782431646306</v>
      </c>
      <c r="J13" s="47"/>
      <c r="K13" s="47"/>
    </row>
    <row r="14" spans="1:11" ht="15" customHeight="1">
      <c r="A14" s="66" t="s">
        <v>113</v>
      </c>
      <c r="B14" s="83">
        <v>911</v>
      </c>
      <c r="C14" s="87" t="s">
        <v>0</v>
      </c>
      <c r="D14" s="87" t="s">
        <v>1</v>
      </c>
      <c r="E14" s="89" t="s">
        <v>111</v>
      </c>
      <c r="F14" s="17"/>
      <c r="G14" s="13">
        <f>G15</f>
        <v>1719</v>
      </c>
      <c r="H14" s="59">
        <f>H15</f>
        <v>714.73</v>
      </c>
      <c r="I14" s="59">
        <f>I15</f>
        <v>41.5782431646306</v>
      </c>
      <c r="J14" s="47"/>
      <c r="K14" s="47"/>
    </row>
    <row r="15" spans="1:11" ht="27">
      <c r="A15" s="22" t="s">
        <v>110</v>
      </c>
      <c r="B15" s="83">
        <v>911</v>
      </c>
      <c r="C15" s="87" t="s">
        <v>0</v>
      </c>
      <c r="D15" s="87" t="s">
        <v>1</v>
      </c>
      <c r="E15" s="90" t="s">
        <v>112</v>
      </c>
      <c r="F15" s="18"/>
      <c r="G15" s="58">
        <f>G16</f>
        <v>1719</v>
      </c>
      <c r="H15" s="59">
        <f t="shared" si="0"/>
        <v>714.73</v>
      </c>
      <c r="I15" s="59">
        <f t="shared" si="0"/>
        <v>41.5782431646306</v>
      </c>
      <c r="J15" s="47"/>
      <c r="K15" s="47"/>
    </row>
    <row r="16" spans="1:11" ht="15">
      <c r="A16" s="28" t="s">
        <v>17</v>
      </c>
      <c r="B16" s="91">
        <v>911</v>
      </c>
      <c r="C16" s="92" t="s">
        <v>0</v>
      </c>
      <c r="D16" s="92" t="s">
        <v>1</v>
      </c>
      <c r="E16" s="90" t="s">
        <v>114</v>
      </c>
      <c r="F16" s="20"/>
      <c r="G16" s="60">
        <f>G17</f>
        <v>1719</v>
      </c>
      <c r="H16" s="61">
        <f t="shared" si="0"/>
        <v>714.73</v>
      </c>
      <c r="I16" s="61">
        <f t="shared" si="0"/>
        <v>41.5782431646306</v>
      </c>
      <c r="J16" s="47"/>
      <c r="K16" s="47"/>
    </row>
    <row r="17" spans="1:11" ht="66">
      <c r="A17" s="21" t="s">
        <v>18</v>
      </c>
      <c r="B17" s="91">
        <v>911</v>
      </c>
      <c r="C17" s="93" t="s">
        <v>0</v>
      </c>
      <c r="D17" s="93" t="s">
        <v>1</v>
      </c>
      <c r="E17" s="90" t="s">
        <v>114</v>
      </c>
      <c r="F17" s="16" t="s">
        <v>48</v>
      </c>
      <c r="G17" s="33">
        <f>G18</f>
        <v>1719</v>
      </c>
      <c r="H17" s="61">
        <f t="shared" si="0"/>
        <v>714.73</v>
      </c>
      <c r="I17" s="61">
        <f t="shared" si="0"/>
        <v>41.5782431646306</v>
      </c>
      <c r="J17" s="47"/>
      <c r="K17" s="47"/>
    </row>
    <row r="18" spans="1:11" ht="15">
      <c r="A18" s="22" t="s">
        <v>19</v>
      </c>
      <c r="B18" s="91">
        <v>911</v>
      </c>
      <c r="C18" s="93" t="s">
        <v>0</v>
      </c>
      <c r="D18" s="93" t="s">
        <v>1</v>
      </c>
      <c r="E18" s="90" t="s">
        <v>114</v>
      </c>
      <c r="F18" s="16" t="s">
        <v>49</v>
      </c>
      <c r="G18" s="33">
        <f>G19+G20</f>
        <v>1719</v>
      </c>
      <c r="H18" s="61">
        <f>H19+H20</f>
        <v>714.73</v>
      </c>
      <c r="I18" s="61">
        <f>H18*100/G18</f>
        <v>41.5782431646306</v>
      </c>
      <c r="J18" s="47"/>
      <c r="K18" s="47"/>
    </row>
    <row r="19" spans="1:11" ht="15">
      <c r="A19" s="23" t="s">
        <v>77</v>
      </c>
      <c r="B19" s="91">
        <v>911</v>
      </c>
      <c r="C19" s="93" t="s">
        <v>0</v>
      </c>
      <c r="D19" s="93" t="s">
        <v>1</v>
      </c>
      <c r="E19" s="90" t="s">
        <v>114</v>
      </c>
      <c r="F19" s="16" t="s">
        <v>76</v>
      </c>
      <c r="G19" s="33">
        <v>1320</v>
      </c>
      <c r="H19" s="61">
        <v>548.95</v>
      </c>
      <c r="I19" s="61">
        <f>H19*100/G19</f>
        <v>41.58712121212122</v>
      </c>
      <c r="J19" s="47"/>
      <c r="K19" s="47"/>
    </row>
    <row r="20" spans="1:11" ht="15">
      <c r="A20" s="23" t="s">
        <v>78</v>
      </c>
      <c r="B20" s="91">
        <v>911</v>
      </c>
      <c r="C20" s="93" t="s">
        <v>0</v>
      </c>
      <c r="D20" s="93" t="s">
        <v>1</v>
      </c>
      <c r="E20" s="90" t="s">
        <v>114</v>
      </c>
      <c r="F20" s="16" t="s">
        <v>75</v>
      </c>
      <c r="G20" s="33">
        <v>399</v>
      </c>
      <c r="H20" s="61">
        <v>165.78</v>
      </c>
      <c r="I20" s="61">
        <f>H20*100/G20</f>
        <v>41.54887218045113</v>
      </c>
      <c r="J20" s="47"/>
      <c r="K20" s="47"/>
    </row>
    <row r="21" spans="1:11" ht="42.75" customHeight="1">
      <c r="A21" s="14" t="s">
        <v>20</v>
      </c>
      <c r="B21" s="83">
        <v>911</v>
      </c>
      <c r="C21" s="87" t="s">
        <v>0</v>
      </c>
      <c r="D21" s="87" t="s">
        <v>2</v>
      </c>
      <c r="E21" s="88"/>
      <c r="F21" s="16"/>
      <c r="G21" s="129">
        <f>G24+G39</f>
        <v>7100.499999999999</v>
      </c>
      <c r="H21" s="48">
        <f>H22</f>
        <v>3455.54</v>
      </c>
      <c r="I21" s="48">
        <f>H21*100/G21</f>
        <v>48.666150271107675</v>
      </c>
      <c r="J21" s="47"/>
      <c r="K21" s="47"/>
    </row>
    <row r="22" spans="1:11" ht="45.75" customHeight="1">
      <c r="A22" s="66" t="s">
        <v>80</v>
      </c>
      <c r="B22" s="83">
        <v>911</v>
      </c>
      <c r="C22" s="87" t="s">
        <v>0</v>
      </c>
      <c r="D22" s="87" t="s">
        <v>2</v>
      </c>
      <c r="E22" s="89" t="s">
        <v>81</v>
      </c>
      <c r="F22" s="16"/>
      <c r="G22" s="129">
        <f>G24+G39</f>
        <v>7100.499999999999</v>
      </c>
      <c r="H22" s="48">
        <f>H24+H39</f>
        <v>3455.54</v>
      </c>
      <c r="I22" s="48">
        <f>H22*100/G22</f>
        <v>48.666150271107675</v>
      </c>
      <c r="J22" s="47"/>
      <c r="K22" s="47"/>
    </row>
    <row r="23" spans="1:11" ht="15" customHeight="1">
      <c r="A23" s="66" t="s">
        <v>113</v>
      </c>
      <c r="B23" s="83">
        <v>911</v>
      </c>
      <c r="C23" s="87" t="s">
        <v>0</v>
      </c>
      <c r="D23" s="87" t="s">
        <v>2</v>
      </c>
      <c r="E23" s="63" t="s">
        <v>115</v>
      </c>
      <c r="F23" s="16"/>
      <c r="G23" s="129">
        <f aca="true" t="shared" si="1" ref="G23:I24">G24</f>
        <v>6694.799999999999</v>
      </c>
      <c r="H23" s="48">
        <f t="shared" si="1"/>
        <v>3252.69</v>
      </c>
      <c r="I23" s="48">
        <f t="shared" si="1"/>
        <v>48.5853199498118</v>
      </c>
      <c r="J23" s="47"/>
      <c r="K23" s="47"/>
    </row>
    <row r="24" spans="1:11" ht="26.25">
      <c r="A24" s="28" t="s">
        <v>116</v>
      </c>
      <c r="B24" s="91">
        <v>911</v>
      </c>
      <c r="C24" s="92" t="s">
        <v>0</v>
      </c>
      <c r="D24" s="92" t="s">
        <v>2</v>
      </c>
      <c r="E24" s="67" t="s">
        <v>117</v>
      </c>
      <c r="F24" s="20"/>
      <c r="G24" s="60">
        <f t="shared" si="1"/>
        <v>6694.799999999999</v>
      </c>
      <c r="H24" s="55">
        <f t="shared" si="1"/>
        <v>3252.69</v>
      </c>
      <c r="I24" s="55">
        <f t="shared" si="1"/>
        <v>48.5853199498118</v>
      </c>
      <c r="J24" s="47"/>
      <c r="K24" s="47"/>
    </row>
    <row r="25" spans="1:11" ht="15">
      <c r="A25" s="24" t="s">
        <v>21</v>
      </c>
      <c r="B25" s="91">
        <v>911</v>
      </c>
      <c r="C25" s="92" t="s">
        <v>0</v>
      </c>
      <c r="D25" s="92" t="s">
        <v>2</v>
      </c>
      <c r="E25" s="67" t="s">
        <v>118</v>
      </c>
      <c r="F25" s="20"/>
      <c r="G25" s="60">
        <f>G26+G30+G35</f>
        <v>6694.799999999999</v>
      </c>
      <c r="H25" s="62">
        <f>H26+H30+H35</f>
        <v>3252.69</v>
      </c>
      <c r="I25" s="62">
        <f>H25*100/G25</f>
        <v>48.5853199498118</v>
      </c>
      <c r="J25" s="47"/>
      <c r="K25" s="47"/>
    </row>
    <row r="26" spans="1:11" ht="66">
      <c r="A26" s="21" t="s">
        <v>18</v>
      </c>
      <c r="B26" s="91">
        <v>911</v>
      </c>
      <c r="C26" s="93" t="s">
        <v>0</v>
      </c>
      <c r="D26" s="93" t="s">
        <v>2</v>
      </c>
      <c r="E26" s="67" t="s">
        <v>118</v>
      </c>
      <c r="F26" s="16" t="s">
        <v>48</v>
      </c>
      <c r="G26" s="74">
        <f>G27</f>
        <v>5344.7</v>
      </c>
      <c r="H26" s="75">
        <f>H27</f>
        <v>2652.8</v>
      </c>
      <c r="I26" s="75">
        <f>I27</f>
        <v>49.63421707485921</v>
      </c>
      <c r="J26" s="47"/>
      <c r="K26" s="47"/>
    </row>
    <row r="27" spans="1:11" ht="15">
      <c r="A27" s="22" t="s">
        <v>19</v>
      </c>
      <c r="B27" s="91">
        <v>911</v>
      </c>
      <c r="C27" s="93" t="s">
        <v>0</v>
      </c>
      <c r="D27" s="93" t="s">
        <v>2</v>
      </c>
      <c r="E27" s="67" t="s">
        <v>118</v>
      </c>
      <c r="F27" s="16" t="s">
        <v>49</v>
      </c>
      <c r="G27" s="33">
        <f>G28+G29</f>
        <v>5344.7</v>
      </c>
      <c r="H27" s="61">
        <f>H28+H29</f>
        <v>2652.8</v>
      </c>
      <c r="I27" s="61">
        <f>H27*100/G27</f>
        <v>49.63421707485921</v>
      </c>
      <c r="J27" s="47"/>
      <c r="K27" s="47"/>
    </row>
    <row r="28" spans="1:11" ht="15">
      <c r="A28" s="23" t="s">
        <v>77</v>
      </c>
      <c r="B28" s="91">
        <v>911</v>
      </c>
      <c r="C28" s="93" t="s">
        <v>0</v>
      </c>
      <c r="D28" s="93" t="s">
        <v>2</v>
      </c>
      <c r="E28" s="67" t="s">
        <v>118</v>
      </c>
      <c r="F28" s="16" t="s">
        <v>76</v>
      </c>
      <c r="G28" s="33">
        <v>4105</v>
      </c>
      <c r="H28" s="61">
        <v>2038.3</v>
      </c>
      <c r="I28" s="61">
        <f>H28*100/G28</f>
        <v>49.65408038976857</v>
      </c>
      <c r="J28" s="47"/>
      <c r="K28" s="47"/>
    </row>
    <row r="29" spans="1:11" ht="15">
      <c r="A29" s="23" t="s">
        <v>78</v>
      </c>
      <c r="B29" s="91">
        <v>911</v>
      </c>
      <c r="C29" s="93" t="s">
        <v>0</v>
      </c>
      <c r="D29" s="93" t="s">
        <v>2</v>
      </c>
      <c r="E29" s="67" t="s">
        <v>118</v>
      </c>
      <c r="F29" s="16" t="s">
        <v>75</v>
      </c>
      <c r="G29" s="33">
        <v>1239.7</v>
      </c>
      <c r="H29" s="61">
        <v>614.5</v>
      </c>
      <c r="I29" s="61">
        <f>H29*100/G29</f>
        <v>49.568443978381865</v>
      </c>
      <c r="J29" s="47"/>
      <c r="K29" s="47"/>
    </row>
    <row r="30" spans="1:11" ht="15">
      <c r="A30" s="22" t="s">
        <v>22</v>
      </c>
      <c r="B30" s="91">
        <v>911</v>
      </c>
      <c r="C30" s="93" t="s">
        <v>0</v>
      </c>
      <c r="D30" s="93" t="s">
        <v>2</v>
      </c>
      <c r="E30" s="67" t="s">
        <v>118</v>
      </c>
      <c r="F30" s="16" t="s">
        <v>50</v>
      </c>
      <c r="G30" s="33">
        <f>G31</f>
        <v>1314.1</v>
      </c>
      <c r="H30" s="62">
        <f>H31</f>
        <v>583.45</v>
      </c>
      <c r="I30" s="62">
        <f>I31</f>
        <v>44.39920858382163</v>
      </c>
      <c r="J30" s="47"/>
      <c r="K30" s="47"/>
    </row>
    <row r="31" spans="1:11" ht="27">
      <c r="A31" s="22" t="s">
        <v>23</v>
      </c>
      <c r="B31" s="91">
        <v>911</v>
      </c>
      <c r="C31" s="93" t="s">
        <v>0</v>
      </c>
      <c r="D31" s="93" t="s">
        <v>2</v>
      </c>
      <c r="E31" s="67" t="s">
        <v>118</v>
      </c>
      <c r="F31" s="16" t="s">
        <v>51</v>
      </c>
      <c r="G31" s="33">
        <f>G32+G33+G34</f>
        <v>1314.1</v>
      </c>
      <c r="H31" s="77">
        <f>H32+H33+H34</f>
        <v>583.45</v>
      </c>
      <c r="I31" s="77">
        <f aca="true" t="shared" si="2" ref="I31:I38">H31*100/G31</f>
        <v>44.39920858382163</v>
      </c>
      <c r="J31" s="47"/>
      <c r="K31" s="47"/>
    </row>
    <row r="32" spans="1:11" ht="15">
      <c r="A32" s="22" t="s">
        <v>22</v>
      </c>
      <c r="B32" s="91">
        <v>911</v>
      </c>
      <c r="C32" s="93" t="s">
        <v>0</v>
      </c>
      <c r="D32" s="93" t="s">
        <v>2</v>
      </c>
      <c r="E32" s="67" t="s">
        <v>118</v>
      </c>
      <c r="F32" s="16" t="s">
        <v>8</v>
      </c>
      <c r="G32" s="33">
        <v>712.6</v>
      </c>
      <c r="H32" s="62">
        <v>309.61</v>
      </c>
      <c r="I32" s="62">
        <f t="shared" si="2"/>
        <v>43.447937131630646</v>
      </c>
      <c r="J32" s="47"/>
      <c r="K32" s="47"/>
    </row>
    <row r="33" spans="1:11" ht="27">
      <c r="A33" s="22" t="s">
        <v>24</v>
      </c>
      <c r="B33" s="91">
        <v>911</v>
      </c>
      <c r="C33" s="93" t="s">
        <v>0</v>
      </c>
      <c r="D33" s="93" t="s">
        <v>2</v>
      </c>
      <c r="E33" s="67" t="s">
        <v>118</v>
      </c>
      <c r="F33" s="16" t="s">
        <v>9</v>
      </c>
      <c r="G33" s="33">
        <v>193.5</v>
      </c>
      <c r="H33" s="61">
        <v>54.16</v>
      </c>
      <c r="I33" s="61">
        <f t="shared" si="2"/>
        <v>27.989664082687337</v>
      </c>
      <c r="J33" s="47"/>
      <c r="K33" s="47"/>
    </row>
    <row r="34" spans="1:11" ht="15">
      <c r="A34" s="22" t="s">
        <v>93</v>
      </c>
      <c r="B34" s="91">
        <v>911</v>
      </c>
      <c r="C34" s="93" t="s">
        <v>0</v>
      </c>
      <c r="D34" s="93" t="s">
        <v>2</v>
      </c>
      <c r="E34" s="67" t="s">
        <v>118</v>
      </c>
      <c r="F34" s="16" t="s">
        <v>92</v>
      </c>
      <c r="G34" s="33">
        <v>408</v>
      </c>
      <c r="H34" s="61">
        <v>219.68</v>
      </c>
      <c r="I34" s="61">
        <f t="shared" si="2"/>
        <v>53.84313725490196</v>
      </c>
      <c r="J34" s="47"/>
      <c r="K34" s="47"/>
    </row>
    <row r="35" spans="1:11" ht="15">
      <c r="A35" s="22" t="s">
        <v>27</v>
      </c>
      <c r="B35" s="91">
        <v>911</v>
      </c>
      <c r="C35" s="93" t="s">
        <v>0</v>
      </c>
      <c r="D35" s="93" t="s">
        <v>2</v>
      </c>
      <c r="E35" s="67" t="s">
        <v>118</v>
      </c>
      <c r="F35" s="16" t="s">
        <v>54</v>
      </c>
      <c r="G35" s="122">
        <f>G36</f>
        <v>36</v>
      </c>
      <c r="H35" s="62">
        <f>H36</f>
        <v>16.44</v>
      </c>
      <c r="I35" s="62">
        <f t="shared" si="2"/>
        <v>45.66666666666667</v>
      </c>
      <c r="J35" s="47"/>
      <c r="K35" s="47"/>
    </row>
    <row r="36" spans="1:11" ht="15">
      <c r="A36" s="22" t="s">
        <v>28</v>
      </c>
      <c r="B36" s="91">
        <v>911</v>
      </c>
      <c r="C36" s="93" t="s">
        <v>0</v>
      </c>
      <c r="D36" s="93" t="s">
        <v>2</v>
      </c>
      <c r="E36" s="67" t="s">
        <v>118</v>
      </c>
      <c r="F36" s="16" t="s">
        <v>55</v>
      </c>
      <c r="G36" s="122">
        <f>G37+G38</f>
        <v>36</v>
      </c>
      <c r="H36" s="62">
        <f>H37+H38</f>
        <v>16.44</v>
      </c>
      <c r="I36" s="62">
        <f t="shared" si="2"/>
        <v>45.66666666666667</v>
      </c>
      <c r="J36" s="47"/>
      <c r="K36" s="47"/>
    </row>
    <row r="37" spans="1:11" ht="15.75" customHeight="1">
      <c r="A37" s="22" t="s">
        <v>29</v>
      </c>
      <c r="B37" s="91">
        <v>911</v>
      </c>
      <c r="C37" s="93" t="s">
        <v>0</v>
      </c>
      <c r="D37" s="93" t="s">
        <v>2</v>
      </c>
      <c r="E37" s="67" t="s">
        <v>118</v>
      </c>
      <c r="F37" s="16" t="s">
        <v>70</v>
      </c>
      <c r="G37" s="122">
        <v>21</v>
      </c>
      <c r="H37" s="62">
        <v>2.94</v>
      </c>
      <c r="I37" s="62">
        <f t="shared" si="2"/>
        <v>14</v>
      </c>
      <c r="J37" s="47"/>
      <c r="K37" s="47"/>
    </row>
    <row r="38" spans="1:11" ht="15.75" customHeight="1">
      <c r="A38" s="22" t="s">
        <v>62</v>
      </c>
      <c r="B38" s="91">
        <v>911</v>
      </c>
      <c r="C38" s="93" t="s">
        <v>0</v>
      </c>
      <c r="D38" s="93" t="s">
        <v>2</v>
      </c>
      <c r="E38" s="67" t="s">
        <v>118</v>
      </c>
      <c r="F38" s="16" t="s">
        <v>63</v>
      </c>
      <c r="G38" s="33">
        <v>15</v>
      </c>
      <c r="H38" s="62">
        <v>13.5</v>
      </c>
      <c r="I38" s="62">
        <f t="shared" si="2"/>
        <v>90</v>
      </c>
      <c r="J38" s="47"/>
      <c r="K38" s="47"/>
    </row>
    <row r="39" spans="1:11" ht="64.5" customHeight="1">
      <c r="A39" s="136" t="s">
        <v>119</v>
      </c>
      <c r="B39" s="83">
        <v>911</v>
      </c>
      <c r="C39" s="87" t="s">
        <v>0</v>
      </c>
      <c r="D39" s="87" t="s">
        <v>2</v>
      </c>
      <c r="E39" s="63" t="s">
        <v>120</v>
      </c>
      <c r="F39" s="15"/>
      <c r="G39" s="57">
        <f aca="true" t="shared" si="3" ref="G39:I41">G40</f>
        <v>405.7</v>
      </c>
      <c r="H39" s="48">
        <f t="shared" si="3"/>
        <v>202.85</v>
      </c>
      <c r="I39" s="48">
        <f t="shared" si="3"/>
        <v>50</v>
      </c>
      <c r="J39" s="47"/>
      <c r="K39" s="47"/>
    </row>
    <row r="40" spans="1:11" ht="52.5">
      <c r="A40" s="65" t="s">
        <v>82</v>
      </c>
      <c r="B40" s="91">
        <v>911</v>
      </c>
      <c r="C40" s="92" t="s">
        <v>0</v>
      </c>
      <c r="D40" s="92" t="s">
        <v>2</v>
      </c>
      <c r="E40" s="94" t="s">
        <v>121</v>
      </c>
      <c r="F40" s="16"/>
      <c r="G40" s="33">
        <f t="shared" si="3"/>
        <v>405.7</v>
      </c>
      <c r="H40" s="61">
        <f t="shared" si="3"/>
        <v>202.85</v>
      </c>
      <c r="I40" s="61">
        <f t="shared" si="3"/>
        <v>50</v>
      </c>
      <c r="J40" s="47"/>
      <c r="K40" s="47"/>
    </row>
    <row r="41" spans="1:11" ht="15.75" customHeight="1">
      <c r="A41" s="34" t="s">
        <v>30</v>
      </c>
      <c r="B41" s="91">
        <v>911</v>
      </c>
      <c r="C41" s="92" t="s">
        <v>0</v>
      </c>
      <c r="D41" s="92" t="s">
        <v>2</v>
      </c>
      <c r="E41" s="94" t="s">
        <v>121</v>
      </c>
      <c r="F41" s="16" t="s">
        <v>56</v>
      </c>
      <c r="G41" s="33">
        <f t="shared" si="3"/>
        <v>405.7</v>
      </c>
      <c r="H41" s="62">
        <f t="shared" si="3"/>
        <v>202.85</v>
      </c>
      <c r="I41" s="62">
        <f t="shared" si="3"/>
        <v>50</v>
      </c>
      <c r="J41" s="47"/>
      <c r="K41" s="47"/>
    </row>
    <row r="42" spans="1:11" ht="15.75" customHeight="1">
      <c r="A42" s="42" t="s">
        <v>31</v>
      </c>
      <c r="B42" s="91">
        <v>911</v>
      </c>
      <c r="C42" s="92" t="s">
        <v>0</v>
      </c>
      <c r="D42" s="92" t="s">
        <v>2</v>
      </c>
      <c r="E42" s="94" t="s">
        <v>121</v>
      </c>
      <c r="F42" s="16" t="s">
        <v>10</v>
      </c>
      <c r="G42" s="33">
        <v>405.7</v>
      </c>
      <c r="H42" s="62">
        <v>202.85</v>
      </c>
      <c r="I42" s="62">
        <f>H42*100/G42</f>
        <v>50</v>
      </c>
      <c r="J42" s="47"/>
      <c r="K42" s="47"/>
    </row>
    <row r="43" spans="1:11" ht="15" customHeight="1">
      <c r="A43" s="81" t="s">
        <v>83</v>
      </c>
      <c r="B43" s="91">
        <v>911</v>
      </c>
      <c r="C43" s="92" t="s">
        <v>0</v>
      </c>
      <c r="D43" s="92" t="s">
        <v>2</v>
      </c>
      <c r="E43" s="94" t="s">
        <v>122</v>
      </c>
      <c r="F43" s="29"/>
      <c r="G43" s="33">
        <f aca="true" t="shared" si="4" ref="G43:I44">G44</f>
        <v>0</v>
      </c>
      <c r="H43" s="55">
        <f t="shared" si="4"/>
        <v>0</v>
      </c>
      <c r="I43" s="55">
        <f t="shared" si="4"/>
        <v>0</v>
      </c>
      <c r="J43" s="47"/>
      <c r="K43" s="47"/>
    </row>
    <row r="44" spans="1:11" ht="15.75" customHeight="1">
      <c r="A44" s="34" t="s">
        <v>30</v>
      </c>
      <c r="B44" s="91">
        <v>911</v>
      </c>
      <c r="C44" s="93" t="s">
        <v>0</v>
      </c>
      <c r="D44" s="93" t="s">
        <v>2</v>
      </c>
      <c r="E44" s="94" t="s">
        <v>122</v>
      </c>
      <c r="F44" s="16" t="s">
        <v>56</v>
      </c>
      <c r="G44" s="33">
        <f t="shared" si="4"/>
        <v>0</v>
      </c>
      <c r="H44" s="62">
        <f t="shared" si="4"/>
        <v>0</v>
      </c>
      <c r="I44" s="62">
        <f t="shared" si="4"/>
        <v>0</v>
      </c>
      <c r="J44" s="47"/>
      <c r="K44" s="47"/>
    </row>
    <row r="45" spans="1:11" ht="15.75" customHeight="1">
      <c r="A45" s="42" t="s">
        <v>31</v>
      </c>
      <c r="B45" s="91">
        <v>911</v>
      </c>
      <c r="C45" s="93" t="s">
        <v>0</v>
      </c>
      <c r="D45" s="93" t="s">
        <v>2</v>
      </c>
      <c r="E45" s="94" t="s">
        <v>122</v>
      </c>
      <c r="F45" s="16" t="s">
        <v>10</v>
      </c>
      <c r="G45" s="33">
        <v>0</v>
      </c>
      <c r="H45" s="62">
        <v>0</v>
      </c>
      <c r="I45" s="62">
        <v>0</v>
      </c>
      <c r="J45" s="47"/>
      <c r="K45" s="47"/>
    </row>
    <row r="46" spans="1:11" ht="24.75" customHeight="1">
      <c r="A46" s="37" t="s">
        <v>64</v>
      </c>
      <c r="B46" s="83">
        <v>911</v>
      </c>
      <c r="C46" s="87" t="s">
        <v>0</v>
      </c>
      <c r="D46" s="87" t="s">
        <v>65</v>
      </c>
      <c r="E46" s="94"/>
      <c r="F46" s="16"/>
      <c r="G46" s="13">
        <f>G48</f>
        <v>38.8</v>
      </c>
      <c r="H46" s="13">
        <f>H48</f>
        <v>38.8</v>
      </c>
      <c r="I46" s="13">
        <f>I48</f>
        <v>100</v>
      </c>
      <c r="J46" s="47"/>
      <c r="K46" s="47"/>
    </row>
    <row r="47" spans="1:11" ht="39.75" customHeight="1">
      <c r="A47" s="66" t="s">
        <v>80</v>
      </c>
      <c r="B47" s="83">
        <v>911</v>
      </c>
      <c r="C47" s="87" t="s">
        <v>0</v>
      </c>
      <c r="D47" s="87" t="s">
        <v>65</v>
      </c>
      <c r="E47" s="89" t="s">
        <v>81</v>
      </c>
      <c r="F47" s="16"/>
      <c r="G47" s="13">
        <f>G48</f>
        <v>38.8</v>
      </c>
      <c r="H47" s="13">
        <f>H48</f>
        <v>38.8</v>
      </c>
      <c r="I47" s="13">
        <f>I48</f>
        <v>100</v>
      </c>
      <c r="J47" s="47"/>
      <c r="K47" s="47"/>
    </row>
    <row r="48" spans="1:11" ht="15" customHeight="1">
      <c r="A48" s="66" t="s">
        <v>113</v>
      </c>
      <c r="B48" s="83">
        <v>911</v>
      </c>
      <c r="C48" s="87" t="s">
        <v>0</v>
      </c>
      <c r="D48" s="87" t="s">
        <v>65</v>
      </c>
      <c r="E48" s="63" t="s">
        <v>111</v>
      </c>
      <c r="F48" s="15"/>
      <c r="G48" s="13">
        <f>G50</f>
        <v>38.8</v>
      </c>
      <c r="H48" s="13">
        <f>H50</f>
        <v>38.8</v>
      </c>
      <c r="I48" s="13">
        <f>I50</f>
        <v>100</v>
      </c>
      <c r="J48" s="47"/>
      <c r="K48" s="47"/>
    </row>
    <row r="49" spans="1:11" ht="54.75" customHeight="1">
      <c r="A49" s="136" t="s">
        <v>119</v>
      </c>
      <c r="B49" s="83">
        <v>911</v>
      </c>
      <c r="C49" s="87" t="s">
        <v>0</v>
      </c>
      <c r="D49" s="87" t="s">
        <v>65</v>
      </c>
      <c r="E49" s="63" t="s">
        <v>120</v>
      </c>
      <c r="F49" s="15"/>
      <c r="G49" s="13">
        <f>G50</f>
        <v>38.8</v>
      </c>
      <c r="H49" s="13">
        <f>H50</f>
        <v>38.8</v>
      </c>
      <c r="I49" s="13">
        <f>I50</f>
        <v>100</v>
      </c>
      <c r="J49" s="47"/>
      <c r="K49" s="47"/>
    </row>
    <row r="50" spans="1:11" ht="15.75" customHeight="1">
      <c r="A50" s="42" t="s">
        <v>84</v>
      </c>
      <c r="B50" s="91">
        <v>911</v>
      </c>
      <c r="C50" s="93" t="s">
        <v>0</v>
      </c>
      <c r="D50" s="93" t="s">
        <v>65</v>
      </c>
      <c r="E50" s="94" t="s">
        <v>123</v>
      </c>
      <c r="F50" s="16"/>
      <c r="G50" s="33">
        <f aca="true" t="shared" si="5" ref="G50:I51">G51</f>
        <v>38.8</v>
      </c>
      <c r="H50" s="33">
        <f t="shared" si="5"/>
        <v>38.8</v>
      </c>
      <c r="I50" s="33">
        <f>I51</f>
        <v>100</v>
      </c>
      <c r="J50" s="47"/>
      <c r="K50" s="47"/>
    </row>
    <row r="51" spans="1:11" ht="15.75" customHeight="1">
      <c r="A51" s="34" t="s">
        <v>30</v>
      </c>
      <c r="B51" s="91">
        <v>911</v>
      </c>
      <c r="C51" s="93" t="s">
        <v>0</v>
      </c>
      <c r="D51" s="93" t="s">
        <v>65</v>
      </c>
      <c r="E51" s="94" t="s">
        <v>123</v>
      </c>
      <c r="F51" s="16" t="s">
        <v>56</v>
      </c>
      <c r="G51" s="33">
        <f t="shared" si="5"/>
        <v>38.8</v>
      </c>
      <c r="H51" s="33">
        <f t="shared" si="5"/>
        <v>38.8</v>
      </c>
      <c r="I51" s="33">
        <f t="shared" si="5"/>
        <v>100</v>
      </c>
      <c r="J51" s="47"/>
      <c r="K51" s="47"/>
    </row>
    <row r="52" spans="1:11" ht="15.75" customHeight="1">
      <c r="A52" s="42" t="s">
        <v>31</v>
      </c>
      <c r="B52" s="91">
        <v>911</v>
      </c>
      <c r="C52" s="93" t="s">
        <v>0</v>
      </c>
      <c r="D52" s="93" t="s">
        <v>65</v>
      </c>
      <c r="E52" s="94" t="s">
        <v>123</v>
      </c>
      <c r="F52" s="16" t="s">
        <v>10</v>
      </c>
      <c r="G52" s="33">
        <v>38.8</v>
      </c>
      <c r="H52" s="33">
        <v>38.8</v>
      </c>
      <c r="I52" s="33">
        <f>H52*100/G52</f>
        <v>100</v>
      </c>
      <c r="J52" s="47"/>
      <c r="K52" s="47"/>
    </row>
    <row r="53" spans="1:11" ht="26.25">
      <c r="A53" s="37" t="s">
        <v>232</v>
      </c>
      <c r="B53" s="83">
        <v>911</v>
      </c>
      <c r="C53" s="87" t="s">
        <v>0</v>
      </c>
      <c r="D53" s="87" t="s">
        <v>6</v>
      </c>
      <c r="E53" s="63" t="s">
        <v>204</v>
      </c>
      <c r="F53" s="15"/>
      <c r="G53" s="13">
        <f aca="true" t="shared" si="6" ref="G53:I56">G54</f>
        <v>496.46</v>
      </c>
      <c r="H53" s="13">
        <f t="shared" si="6"/>
        <v>0</v>
      </c>
      <c r="I53" s="13">
        <f t="shared" si="6"/>
        <v>0</v>
      </c>
      <c r="J53" s="47"/>
      <c r="K53" s="47"/>
    </row>
    <row r="54" spans="1:11" ht="15.75" customHeight="1">
      <c r="A54" s="42" t="s">
        <v>203</v>
      </c>
      <c r="B54" s="91">
        <v>911</v>
      </c>
      <c r="C54" s="93" t="s">
        <v>0</v>
      </c>
      <c r="D54" s="93" t="s">
        <v>6</v>
      </c>
      <c r="E54" s="94" t="s">
        <v>205</v>
      </c>
      <c r="F54" s="16"/>
      <c r="G54" s="33">
        <f t="shared" si="6"/>
        <v>496.46</v>
      </c>
      <c r="H54" s="33">
        <f t="shared" si="6"/>
        <v>0</v>
      </c>
      <c r="I54" s="33">
        <f t="shared" si="6"/>
        <v>0</v>
      </c>
      <c r="J54" s="47"/>
      <c r="K54" s="47"/>
    </row>
    <row r="55" spans="1:11" ht="15.75" customHeight="1">
      <c r="A55" s="34" t="s">
        <v>22</v>
      </c>
      <c r="B55" s="91">
        <v>911</v>
      </c>
      <c r="C55" s="93" t="s">
        <v>0</v>
      </c>
      <c r="D55" s="93" t="s">
        <v>6</v>
      </c>
      <c r="E55" s="94" t="s">
        <v>205</v>
      </c>
      <c r="F55" s="16" t="s">
        <v>50</v>
      </c>
      <c r="G55" s="33">
        <f t="shared" si="6"/>
        <v>496.46</v>
      </c>
      <c r="H55" s="33">
        <f t="shared" si="6"/>
        <v>0</v>
      </c>
      <c r="I55" s="33">
        <f t="shared" si="6"/>
        <v>0</v>
      </c>
      <c r="J55" s="47"/>
      <c r="K55" s="47"/>
    </row>
    <row r="56" spans="1:11" ht="30" customHeight="1">
      <c r="A56" s="34" t="s">
        <v>23</v>
      </c>
      <c r="B56" s="91">
        <v>911</v>
      </c>
      <c r="C56" s="93" t="s">
        <v>0</v>
      </c>
      <c r="D56" s="93" t="s">
        <v>6</v>
      </c>
      <c r="E56" s="94" t="s">
        <v>205</v>
      </c>
      <c r="F56" s="16" t="s">
        <v>51</v>
      </c>
      <c r="G56" s="33">
        <f t="shared" si="6"/>
        <v>496.46</v>
      </c>
      <c r="H56" s="33">
        <f t="shared" si="6"/>
        <v>0</v>
      </c>
      <c r="I56" s="33">
        <f t="shared" si="6"/>
        <v>0</v>
      </c>
      <c r="J56" s="47"/>
      <c r="K56" s="47"/>
    </row>
    <row r="57" spans="1:11" ht="30" customHeight="1">
      <c r="A57" s="34" t="s">
        <v>24</v>
      </c>
      <c r="B57" s="91">
        <v>911</v>
      </c>
      <c r="C57" s="93" t="s">
        <v>0</v>
      </c>
      <c r="D57" s="93" t="s">
        <v>6</v>
      </c>
      <c r="E57" s="94" t="s">
        <v>205</v>
      </c>
      <c r="F57" s="16" t="s">
        <v>9</v>
      </c>
      <c r="G57" s="33">
        <v>496.46</v>
      </c>
      <c r="H57" s="33">
        <v>0</v>
      </c>
      <c r="I57" s="33">
        <v>0</v>
      </c>
      <c r="J57" s="47"/>
      <c r="K57" s="47"/>
    </row>
    <row r="58" spans="1:11" ht="18.75" customHeight="1">
      <c r="A58" s="14" t="s">
        <v>32</v>
      </c>
      <c r="B58" s="83">
        <v>911</v>
      </c>
      <c r="C58" s="87" t="s">
        <v>0</v>
      </c>
      <c r="D58" s="80" t="s">
        <v>4</v>
      </c>
      <c r="E58" s="93"/>
      <c r="F58" s="16"/>
      <c r="G58" s="13">
        <f>G61</f>
        <v>0</v>
      </c>
      <c r="H58" s="48">
        <f>H61</f>
        <v>0</v>
      </c>
      <c r="I58" s="48">
        <f>I61</f>
        <v>0</v>
      </c>
      <c r="J58" s="47"/>
      <c r="K58" s="47"/>
    </row>
    <row r="59" spans="1:11" ht="39.75" customHeight="1">
      <c r="A59" s="66" t="s">
        <v>80</v>
      </c>
      <c r="B59" s="83">
        <v>911</v>
      </c>
      <c r="C59" s="87" t="s">
        <v>0</v>
      </c>
      <c r="D59" s="80" t="s">
        <v>4</v>
      </c>
      <c r="E59" s="63" t="s">
        <v>81</v>
      </c>
      <c r="F59" s="16"/>
      <c r="G59" s="13">
        <f>G61</f>
        <v>0</v>
      </c>
      <c r="H59" s="48">
        <f>H61</f>
        <v>0</v>
      </c>
      <c r="I59" s="48">
        <f>I61</f>
        <v>0</v>
      </c>
      <c r="J59" s="47"/>
      <c r="K59" s="47"/>
    </row>
    <row r="60" spans="1:11" ht="15" customHeight="1">
      <c r="A60" s="66" t="s">
        <v>113</v>
      </c>
      <c r="B60" s="83">
        <v>911</v>
      </c>
      <c r="C60" s="87" t="s">
        <v>0</v>
      </c>
      <c r="D60" s="80" t="s">
        <v>4</v>
      </c>
      <c r="E60" s="63" t="s">
        <v>111</v>
      </c>
      <c r="F60" s="16"/>
      <c r="G60" s="13">
        <f>G61</f>
        <v>0</v>
      </c>
      <c r="H60" s="48">
        <f>H61</f>
        <v>0</v>
      </c>
      <c r="I60" s="48">
        <f>I61</f>
        <v>0</v>
      </c>
      <c r="J60" s="47"/>
      <c r="K60" s="47"/>
    </row>
    <row r="61" spans="1:11" ht="15.75" customHeight="1">
      <c r="A61" s="28" t="s">
        <v>124</v>
      </c>
      <c r="B61" s="91">
        <v>911</v>
      </c>
      <c r="C61" s="92" t="s">
        <v>0</v>
      </c>
      <c r="D61" s="70" t="s">
        <v>4</v>
      </c>
      <c r="E61" s="67" t="s">
        <v>125</v>
      </c>
      <c r="F61" s="15"/>
      <c r="G61" s="33">
        <f aca="true" t="shared" si="7" ref="G61:I63">G62</f>
        <v>0</v>
      </c>
      <c r="H61" s="55">
        <f t="shared" si="7"/>
        <v>0</v>
      </c>
      <c r="I61" s="55">
        <f t="shared" si="7"/>
        <v>0</v>
      </c>
      <c r="J61" s="47"/>
      <c r="K61" s="47"/>
    </row>
    <row r="62" spans="1:11" ht="15" customHeight="1">
      <c r="A62" s="19" t="s">
        <v>85</v>
      </c>
      <c r="B62" s="91">
        <v>911</v>
      </c>
      <c r="C62" s="95" t="s">
        <v>0</v>
      </c>
      <c r="D62" s="68" t="s">
        <v>4</v>
      </c>
      <c r="E62" s="94" t="s">
        <v>126</v>
      </c>
      <c r="F62" s="20"/>
      <c r="G62" s="60">
        <f t="shared" si="7"/>
        <v>0</v>
      </c>
      <c r="H62" s="62">
        <f t="shared" si="7"/>
        <v>0</v>
      </c>
      <c r="I62" s="62">
        <f t="shared" si="7"/>
        <v>0</v>
      </c>
      <c r="J62" s="47"/>
      <c r="K62" s="47"/>
    </row>
    <row r="63" spans="1:11" ht="15" customHeight="1">
      <c r="A63" s="22" t="s">
        <v>27</v>
      </c>
      <c r="B63" s="91">
        <v>911</v>
      </c>
      <c r="C63" s="93" t="s">
        <v>0</v>
      </c>
      <c r="D63" s="72" t="s">
        <v>4</v>
      </c>
      <c r="E63" s="94" t="s">
        <v>126</v>
      </c>
      <c r="F63" s="16" t="s">
        <v>54</v>
      </c>
      <c r="G63" s="33">
        <f t="shared" si="7"/>
        <v>0</v>
      </c>
      <c r="H63" s="62">
        <f t="shared" si="7"/>
        <v>0</v>
      </c>
      <c r="I63" s="62">
        <f t="shared" si="7"/>
        <v>0</v>
      </c>
      <c r="J63" s="47"/>
      <c r="K63" s="47"/>
    </row>
    <row r="64" spans="1:11" ht="15" customHeight="1">
      <c r="A64" s="23" t="s">
        <v>33</v>
      </c>
      <c r="B64" s="91">
        <v>911</v>
      </c>
      <c r="C64" s="93" t="s">
        <v>0</v>
      </c>
      <c r="D64" s="72" t="s">
        <v>4</v>
      </c>
      <c r="E64" s="94" t="s">
        <v>126</v>
      </c>
      <c r="F64" s="16" t="s">
        <v>11</v>
      </c>
      <c r="G64" s="33">
        <v>0</v>
      </c>
      <c r="H64" s="62">
        <v>0</v>
      </c>
      <c r="I64" s="62">
        <v>0</v>
      </c>
      <c r="J64" s="47"/>
      <c r="K64" s="47"/>
    </row>
    <row r="65" spans="1:11" ht="15" customHeight="1">
      <c r="A65" s="14" t="s">
        <v>214</v>
      </c>
      <c r="B65" s="83">
        <v>911</v>
      </c>
      <c r="C65" s="87" t="s">
        <v>0</v>
      </c>
      <c r="D65" s="80" t="s">
        <v>57</v>
      </c>
      <c r="E65" s="93"/>
      <c r="F65" s="16"/>
      <c r="G65" s="13">
        <f>G66</f>
        <v>1511.5</v>
      </c>
      <c r="H65" s="48">
        <f>H68</f>
        <v>863.84</v>
      </c>
      <c r="I65" s="48">
        <f>I68</f>
        <v>57.151174330135625</v>
      </c>
      <c r="J65" s="47"/>
      <c r="K65" s="47"/>
    </row>
    <row r="66" spans="1:11" ht="39.75" customHeight="1">
      <c r="A66" s="79" t="s">
        <v>80</v>
      </c>
      <c r="B66" s="83">
        <v>911</v>
      </c>
      <c r="C66" s="87" t="s">
        <v>0</v>
      </c>
      <c r="D66" s="80" t="s">
        <v>57</v>
      </c>
      <c r="E66" s="89" t="s">
        <v>81</v>
      </c>
      <c r="F66" s="16"/>
      <c r="G66" s="57">
        <f>G67</f>
        <v>1511.5</v>
      </c>
      <c r="H66" s="48">
        <f>H68</f>
        <v>863.84</v>
      </c>
      <c r="I66" s="48">
        <f>I68</f>
        <v>57.151174330135625</v>
      </c>
      <c r="J66" s="47"/>
      <c r="K66" s="47"/>
    </row>
    <row r="67" spans="1:11" ht="15" customHeight="1">
      <c r="A67" s="66" t="s">
        <v>113</v>
      </c>
      <c r="B67" s="83">
        <v>911</v>
      </c>
      <c r="C67" s="87" t="s">
        <v>0</v>
      </c>
      <c r="D67" s="80" t="s">
        <v>57</v>
      </c>
      <c r="E67" s="89" t="s">
        <v>111</v>
      </c>
      <c r="F67" s="16"/>
      <c r="G67" s="57">
        <f>G68</f>
        <v>1511.5</v>
      </c>
      <c r="H67" s="48">
        <f>H68</f>
        <v>863.84</v>
      </c>
      <c r="I67" s="48">
        <f>I68</f>
        <v>57.151174330135625</v>
      </c>
      <c r="J67" s="47"/>
      <c r="K67" s="47"/>
    </row>
    <row r="68" spans="1:11" ht="42.75" customHeight="1">
      <c r="A68" s="28" t="s">
        <v>128</v>
      </c>
      <c r="B68" s="91">
        <v>911</v>
      </c>
      <c r="C68" s="92" t="s">
        <v>0</v>
      </c>
      <c r="D68" s="70" t="s">
        <v>57</v>
      </c>
      <c r="E68" s="90" t="s">
        <v>127</v>
      </c>
      <c r="F68" s="16"/>
      <c r="G68" s="74">
        <f aca="true" t="shared" si="8" ref="G68:I70">G69</f>
        <v>1511.5</v>
      </c>
      <c r="H68" s="62">
        <f t="shared" si="8"/>
        <v>863.84</v>
      </c>
      <c r="I68" s="62">
        <f t="shared" si="8"/>
        <v>57.151174330135625</v>
      </c>
      <c r="J68" s="47"/>
      <c r="K68" s="47"/>
    </row>
    <row r="69" spans="1:11" ht="27.75" customHeight="1">
      <c r="A69" s="28" t="s">
        <v>58</v>
      </c>
      <c r="B69" s="91">
        <v>911</v>
      </c>
      <c r="C69" s="92" t="s">
        <v>0</v>
      </c>
      <c r="D69" s="70" t="s">
        <v>57</v>
      </c>
      <c r="E69" s="90" t="s">
        <v>129</v>
      </c>
      <c r="F69" s="16" t="s">
        <v>52</v>
      </c>
      <c r="G69" s="74">
        <f t="shared" si="8"/>
        <v>1511.5</v>
      </c>
      <c r="H69" s="62">
        <f t="shared" si="8"/>
        <v>863.84</v>
      </c>
      <c r="I69" s="62">
        <f t="shared" si="8"/>
        <v>57.151174330135625</v>
      </c>
      <c r="J69" s="47"/>
      <c r="K69" s="47"/>
    </row>
    <row r="70" spans="1:11" ht="15" customHeight="1">
      <c r="A70" s="28" t="s">
        <v>26</v>
      </c>
      <c r="B70" s="91">
        <v>911</v>
      </c>
      <c r="C70" s="92" t="s">
        <v>0</v>
      </c>
      <c r="D70" s="70" t="s">
        <v>57</v>
      </c>
      <c r="E70" s="90" t="s">
        <v>129</v>
      </c>
      <c r="F70" s="16" t="s">
        <v>53</v>
      </c>
      <c r="G70" s="33">
        <f t="shared" si="8"/>
        <v>1511.5</v>
      </c>
      <c r="H70" s="62">
        <f t="shared" si="8"/>
        <v>863.84</v>
      </c>
      <c r="I70" s="62">
        <f t="shared" si="8"/>
        <v>57.151174330135625</v>
      </c>
      <c r="J70" s="47"/>
      <c r="K70" s="47"/>
    </row>
    <row r="71" spans="1:11" ht="45" customHeight="1">
      <c r="A71" s="28" t="s">
        <v>59</v>
      </c>
      <c r="B71" s="91">
        <v>911</v>
      </c>
      <c r="C71" s="92" t="s">
        <v>0</v>
      </c>
      <c r="D71" s="70" t="s">
        <v>57</v>
      </c>
      <c r="E71" s="90" t="s">
        <v>129</v>
      </c>
      <c r="F71" s="16" t="s">
        <v>14</v>
      </c>
      <c r="G71" s="33">
        <v>1511.5</v>
      </c>
      <c r="H71" s="61">
        <v>863.84</v>
      </c>
      <c r="I71" s="61">
        <f>H71*100/G71</f>
        <v>57.151174330135625</v>
      </c>
      <c r="J71" s="47"/>
      <c r="K71" s="47"/>
    </row>
    <row r="72" spans="1:11" ht="15" customHeight="1">
      <c r="A72" s="6" t="s">
        <v>34</v>
      </c>
      <c r="B72" s="83">
        <v>911</v>
      </c>
      <c r="C72" s="86" t="s">
        <v>1</v>
      </c>
      <c r="D72" s="86"/>
      <c r="E72" s="84"/>
      <c r="F72" s="12"/>
      <c r="G72" s="13">
        <f>G73</f>
        <v>642.5</v>
      </c>
      <c r="H72" s="13">
        <f>H73</f>
        <v>315.71999999999997</v>
      </c>
      <c r="I72" s="13">
        <f>I73</f>
        <v>49.13929961089494</v>
      </c>
      <c r="J72" s="47"/>
      <c r="K72" s="47"/>
    </row>
    <row r="73" spans="1:11" ht="15" customHeight="1">
      <c r="A73" s="6" t="s">
        <v>35</v>
      </c>
      <c r="B73" s="83">
        <v>911</v>
      </c>
      <c r="C73" s="86" t="s">
        <v>1</v>
      </c>
      <c r="D73" s="86" t="s">
        <v>5</v>
      </c>
      <c r="E73" s="84"/>
      <c r="F73" s="12"/>
      <c r="G73" s="13">
        <f>G76</f>
        <v>642.5</v>
      </c>
      <c r="H73" s="13">
        <f>H76</f>
        <v>315.71999999999997</v>
      </c>
      <c r="I73" s="13">
        <f>I76</f>
        <v>49.13929961089494</v>
      </c>
      <c r="J73" s="47"/>
      <c r="K73" s="47"/>
    </row>
    <row r="74" spans="1:11" ht="39.75" customHeight="1">
      <c r="A74" s="79" t="s">
        <v>80</v>
      </c>
      <c r="B74" s="83">
        <v>911</v>
      </c>
      <c r="C74" s="86" t="s">
        <v>1</v>
      </c>
      <c r="D74" s="86" t="s">
        <v>5</v>
      </c>
      <c r="E74" s="89" t="s">
        <v>81</v>
      </c>
      <c r="F74" s="12"/>
      <c r="G74" s="13">
        <f>G76</f>
        <v>642.5</v>
      </c>
      <c r="H74" s="13">
        <f>H76</f>
        <v>315.71999999999997</v>
      </c>
      <c r="I74" s="13">
        <f>I76</f>
        <v>49.13929961089494</v>
      </c>
      <c r="J74" s="47"/>
      <c r="K74" s="47"/>
    </row>
    <row r="75" spans="1:11" ht="15" customHeight="1">
      <c r="A75" s="79" t="s">
        <v>113</v>
      </c>
      <c r="B75" s="83">
        <v>911</v>
      </c>
      <c r="C75" s="86" t="s">
        <v>1</v>
      </c>
      <c r="D75" s="86" t="s">
        <v>5</v>
      </c>
      <c r="E75" s="89" t="s">
        <v>111</v>
      </c>
      <c r="F75" s="12"/>
      <c r="G75" s="13">
        <f>G76</f>
        <v>642.5</v>
      </c>
      <c r="H75" s="13">
        <f>H76</f>
        <v>315.71999999999997</v>
      </c>
      <c r="I75" s="13">
        <f>I76</f>
        <v>49.13929961089494</v>
      </c>
      <c r="J75" s="47"/>
      <c r="K75" s="47"/>
    </row>
    <row r="76" spans="1:11" ht="28.5" customHeight="1">
      <c r="A76" s="28" t="s">
        <v>130</v>
      </c>
      <c r="B76" s="91">
        <v>911</v>
      </c>
      <c r="C76" s="84" t="s">
        <v>1</v>
      </c>
      <c r="D76" s="84" t="s">
        <v>5</v>
      </c>
      <c r="E76" s="90" t="s">
        <v>131</v>
      </c>
      <c r="F76" s="12"/>
      <c r="G76" s="33">
        <f aca="true" t="shared" si="9" ref="G76:I78">G77</f>
        <v>642.5</v>
      </c>
      <c r="H76" s="33">
        <f t="shared" si="9"/>
        <v>315.71999999999997</v>
      </c>
      <c r="I76" s="33">
        <f t="shared" si="9"/>
        <v>49.13929961089494</v>
      </c>
      <c r="J76" s="47"/>
      <c r="K76" s="47"/>
    </row>
    <row r="77" spans="1:11" ht="22.5" customHeight="1">
      <c r="A77" s="64" t="s">
        <v>86</v>
      </c>
      <c r="B77" s="91">
        <v>911</v>
      </c>
      <c r="C77" s="96" t="s">
        <v>1</v>
      </c>
      <c r="D77" s="96" t="s">
        <v>5</v>
      </c>
      <c r="E77" s="90" t="s">
        <v>132</v>
      </c>
      <c r="F77" s="31"/>
      <c r="G77" s="60">
        <f>G78+G82</f>
        <v>642.5</v>
      </c>
      <c r="H77" s="60">
        <f>H78+H82</f>
        <v>315.71999999999997</v>
      </c>
      <c r="I77" s="60">
        <f>H77*100/G77</f>
        <v>49.13929961089494</v>
      </c>
      <c r="J77" s="47"/>
      <c r="K77" s="47"/>
    </row>
    <row r="78" spans="1:11" ht="64.5" customHeight="1">
      <c r="A78" s="21" t="s">
        <v>18</v>
      </c>
      <c r="B78" s="91">
        <v>911</v>
      </c>
      <c r="C78" s="96" t="s">
        <v>1</v>
      </c>
      <c r="D78" s="96" t="s">
        <v>5</v>
      </c>
      <c r="E78" s="90" t="s">
        <v>132</v>
      </c>
      <c r="F78" s="32" t="s">
        <v>48</v>
      </c>
      <c r="G78" s="60">
        <f>G79</f>
        <v>621</v>
      </c>
      <c r="H78" s="60">
        <f t="shared" si="9"/>
        <v>310.19</v>
      </c>
      <c r="I78" s="60">
        <f>H78*100/G78</f>
        <v>49.950080515297905</v>
      </c>
      <c r="J78" s="47"/>
      <c r="K78" s="47"/>
    </row>
    <row r="79" spans="1:11" ht="15" customHeight="1">
      <c r="A79" s="22" t="s">
        <v>36</v>
      </c>
      <c r="B79" s="91">
        <v>911</v>
      </c>
      <c r="C79" s="84" t="s">
        <v>1</v>
      </c>
      <c r="D79" s="84" t="s">
        <v>5</v>
      </c>
      <c r="E79" s="90" t="s">
        <v>132</v>
      </c>
      <c r="F79" s="12" t="s">
        <v>49</v>
      </c>
      <c r="G79" s="33">
        <f>G80+G81</f>
        <v>621</v>
      </c>
      <c r="H79" s="33">
        <f>H80+H81</f>
        <v>310.19</v>
      </c>
      <c r="I79" s="33">
        <f>H79*100/G79</f>
        <v>49.950080515297905</v>
      </c>
      <c r="J79" s="47"/>
      <c r="K79" s="47"/>
    </row>
    <row r="80" spans="1:11" ht="15" customHeight="1">
      <c r="A80" s="22" t="s">
        <v>79</v>
      </c>
      <c r="B80" s="97">
        <v>911</v>
      </c>
      <c r="C80" s="84" t="s">
        <v>1</v>
      </c>
      <c r="D80" s="84" t="s">
        <v>5</v>
      </c>
      <c r="E80" s="90" t="s">
        <v>132</v>
      </c>
      <c r="F80" s="12" t="s">
        <v>76</v>
      </c>
      <c r="G80" s="33">
        <v>477</v>
      </c>
      <c r="H80" s="33">
        <v>238.24</v>
      </c>
      <c r="I80" s="33">
        <f>H80*100/G80</f>
        <v>49.9454926624738</v>
      </c>
      <c r="J80" s="47"/>
      <c r="K80" s="47"/>
    </row>
    <row r="81" spans="1:11" ht="19.5" customHeight="1">
      <c r="A81" s="22" t="s">
        <v>78</v>
      </c>
      <c r="B81" s="97">
        <v>911</v>
      </c>
      <c r="C81" s="84" t="s">
        <v>1</v>
      </c>
      <c r="D81" s="84" t="s">
        <v>5</v>
      </c>
      <c r="E81" s="90" t="s">
        <v>132</v>
      </c>
      <c r="F81" s="12" t="s">
        <v>75</v>
      </c>
      <c r="G81" s="33">
        <v>144</v>
      </c>
      <c r="H81" s="33">
        <v>71.95</v>
      </c>
      <c r="I81" s="33">
        <f>H81*100/G81</f>
        <v>49.96527777777778</v>
      </c>
      <c r="J81" s="47"/>
      <c r="K81" s="47"/>
    </row>
    <row r="82" spans="1:11" ht="24.75" customHeight="1">
      <c r="A82" s="22" t="s">
        <v>22</v>
      </c>
      <c r="B82" s="91">
        <v>911</v>
      </c>
      <c r="C82" s="84" t="s">
        <v>1</v>
      </c>
      <c r="D82" s="84" t="s">
        <v>5</v>
      </c>
      <c r="E82" s="90" t="s">
        <v>132</v>
      </c>
      <c r="F82" s="12" t="s">
        <v>50</v>
      </c>
      <c r="G82" s="33">
        <f>G83</f>
        <v>21.5</v>
      </c>
      <c r="H82" s="33">
        <f>H83</f>
        <v>5.53</v>
      </c>
      <c r="I82" s="33">
        <f>I83</f>
        <v>25.72093023255814</v>
      </c>
      <c r="J82" s="47"/>
      <c r="K82" s="47"/>
    </row>
    <row r="83" spans="1:11" ht="27">
      <c r="A83" s="22" t="s">
        <v>23</v>
      </c>
      <c r="B83" s="91">
        <v>911</v>
      </c>
      <c r="C83" s="84" t="s">
        <v>1</v>
      </c>
      <c r="D83" s="84" t="s">
        <v>5</v>
      </c>
      <c r="E83" s="90" t="s">
        <v>132</v>
      </c>
      <c r="F83" s="12" t="s">
        <v>51</v>
      </c>
      <c r="G83" s="33">
        <f>G84+G85</f>
        <v>21.5</v>
      </c>
      <c r="H83" s="33">
        <f>H84+H85</f>
        <v>5.53</v>
      </c>
      <c r="I83" s="33">
        <f>H83*100/G83</f>
        <v>25.72093023255814</v>
      </c>
      <c r="J83" s="47"/>
      <c r="K83" s="47"/>
    </row>
    <row r="84" spans="1:11" ht="30" customHeight="1">
      <c r="A84" s="22" t="s">
        <v>22</v>
      </c>
      <c r="B84" s="91">
        <v>911</v>
      </c>
      <c r="C84" s="84" t="s">
        <v>1</v>
      </c>
      <c r="D84" s="84" t="s">
        <v>5</v>
      </c>
      <c r="E84" s="90" t="s">
        <v>132</v>
      </c>
      <c r="F84" s="12" t="s">
        <v>8</v>
      </c>
      <c r="G84" s="33">
        <v>14.7</v>
      </c>
      <c r="H84" s="33">
        <v>0</v>
      </c>
      <c r="I84" s="33">
        <v>0</v>
      </c>
      <c r="J84" s="47"/>
      <c r="K84" s="47"/>
    </row>
    <row r="85" spans="1:11" ht="30" customHeight="1">
      <c r="A85" s="22" t="s">
        <v>24</v>
      </c>
      <c r="B85" s="91">
        <v>911</v>
      </c>
      <c r="C85" s="84" t="s">
        <v>1</v>
      </c>
      <c r="D85" s="84" t="s">
        <v>5</v>
      </c>
      <c r="E85" s="90" t="s">
        <v>132</v>
      </c>
      <c r="F85" s="12" t="s">
        <v>9</v>
      </c>
      <c r="G85" s="33">
        <v>6.8</v>
      </c>
      <c r="H85" s="33">
        <v>5.53</v>
      </c>
      <c r="I85" s="33">
        <f>H85*100/G85</f>
        <v>81.32352941176471</v>
      </c>
      <c r="J85" s="47"/>
      <c r="K85" s="47"/>
    </row>
    <row r="86" spans="1:11" ht="15">
      <c r="A86" s="102" t="s">
        <v>74</v>
      </c>
      <c r="B86" s="83">
        <v>911</v>
      </c>
      <c r="C86" s="86" t="s">
        <v>5</v>
      </c>
      <c r="D86" s="86"/>
      <c r="E86" s="63"/>
      <c r="F86" s="100"/>
      <c r="G86" s="13">
        <f>G87+G94</f>
        <v>376.441</v>
      </c>
      <c r="H86" s="13">
        <f>H87</f>
        <v>188.22</v>
      </c>
      <c r="I86" s="13">
        <f>H86*100/G86</f>
        <v>49.99986717706095</v>
      </c>
      <c r="J86" s="47"/>
      <c r="K86" s="47"/>
    </row>
    <row r="87" spans="1:11" ht="26.25">
      <c r="A87" s="131" t="s">
        <v>105</v>
      </c>
      <c r="B87" s="83">
        <v>911</v>
      </c>
      <c r="C87" s="86" t="s">
        <v>5</v>
      </c>
      <c r="D87" s="86" t="s">
        <v>100</v>
      </c>
      <c r="E87" s="63" t="s">
        <v>81</v>
      </c>
      <c r="F87" s="100"/>
      <c r="G87" s="13">
        <f>G89</f>
        <v>376.441</v>
      </c>
      <c r="H87" s="13">
        <f>H89</f>
        <v>188.22</v>
      </c>
      <c r="I87" s="13">
        <f>I89</f>
        <v>49.99986717706095</v>
      </c>
      <c r="J87" s="47"/>
      <c r="K87" s="47"/>
    </row>
    <row r="88" spans="1:11" ht="15">
      <c r="A88" s="79" t="s">
        <v>113</v>
      </c>
      <c r="B88" s="83">
        <v>911</v>
      </c>
      <c r="C88" s="86" t="s">
        <v>5</v>
      </c>
      <c r="D88" s="86" t="s">
        <v>100</v>
      </c>
      <c r="E88" s="63" t="s">
        <v>111</v>
      </c>
      <c r="F88" s="100"/>
      <c r="G88" s="13">
        <f>G89</f>
        <v>376.441</v>
      </c>
      <c r="H88" s="13">
        <f>H89</f>
        <v>188.22</v>
      </c>
      <c r="I88" s="13">
        <f>I89</f>
        <v>49.99986717706095</v>
      </c>
      <c r="J88" s="47"/>
      <c r="K88" s="47"/>
    </row>
    <row r="89" spans="1:11" ht="27">
      <c r="A89" s="130" t="s">
        <v>133</v>
      </c>
      <c r="B89" s="91">
        <v>911</v>
      </c>
      <c r="C89" s="84" t="s">
        <v>5</v>
      </c>
      <c r="D89" s="84" t="s">
        <v>100</v>
      </c>
      <c r="E89" s="67" t="s">
        <v>134</v>
      </c>
      <c r="F89" s="12"/>
      <c r="G89" s="110">
        <f aca="true" t="shared" si="10" ref="G89:I92">G90</f>
        <v>376.441</v>
      </c>
      <c r="H89" s="33">
        <f t="shared" si="10"/>
        <v>188.22</v>
      </c>
      <c r="I89" s="33">
        <f t="shared" si="10"/>
        <v>49.99986717706095</v>
      </c>
      <c r="J89" s="47"/>
      <c r="K89" s="47"/>
    </row>
    <row r="90" spans="1:11" ht="39.75">
      <c r="A90" s="130" t="s">
        <v>216</v>
      </c>
      <c r="B90" s="91">
        <v>911</v>
      </c>
      <c r="C90" s="84" t="s">
        <v>5</v>
      </c>
      <c r="D90" s="84" t="s">
        <v>100</v>
      </c>
      <c r="E90" s="67" t="s">
        <v>213</v>
      </c>
      <c r="F90" s="12"/>
      <c r="G90" s="110">
        <f t="shared" si="10"/>
        <v>376.441</v>
      </c>
      <c r="H90" s="33">
        <f t="shared" si="10"/>
        <v>188.22</v>
      </c>
      <c r="I90" s="33">
        <f t="shared" si="10"/>
        <v>49.99986717706095</v>
      </c>
      <c r="J90" s="47"/>
      <c r="K90" s="47"/>
    </row>
    <row r="91" spans="1:11" ht="27">
      <c r="A91" s="130" t="s">
        <v>58</v>
      </c>
      <c r="B91" s="91">
        <v>911</v>
      </c>
      <c r="C91" s="84" t="s">
        <v>5</v>
      </c>
      <c r="D91" s="84" t="s">
        <v>100</v>
      </c>
      <c r="E91" s="67" t="s">
        <v>213</v>
      </c>
      <c r="F91" s="12" t="s">
        <v>52</v>
      </c>
      <c r="G91" s="110">
        <f t="shared" si="10"/>
        <v>376.441</v>
      </c>
      <c r="H91" s="33">
        <f t="shared" si="10"/>
        <v>188.22</v>
      </c>
      <c r="I91" s="33">
        <f t="shared" si="10"/>
        <v>49.99986717706095</v>
      </c>
      <c r="J91" s="47"/>
      <c r="K91" s="47"/>
    </row>
    <row r="92" spans="1:11" ht="27">
      <c r="A92" s="130" t="s">
        <v>101</v>
      </c>
      <c r="B92" s="91">
        <v>911</v>
      </c>
      <c r="C92" s="84" t="s">
        <v>5</v>
      </c>
      <c r="D92" s="84" t="s">
        <v>100</v>
      </c>
      <c r="E92" s="67" t="s">
        <v>213</v>
      </c>
      <c r="F92" s="12" t="s">
        <v>102</v>
      </c>
      <c r="G92" s="110">
        <f t="shared" si="10"/>
        <v>376.441</v>
      </c>
      <c r="H92" s="33">
        <f t="shared" si="10"/>
        <v>188.22</v>
      </c>
      <c r="I92" s="33">
        <f t="shared" si="10"/>
        <v>49.99986717706095</v>
      </c>
      <c r="J92" s="47"/>
      <c r="K92" s="47"/>
    </row>
    <row r="93" spans="1:11" ht="27">
      <c r="A93" s="130" t="s">
        <v>104</v>
      </c>
      <c r="B93" s="91">
        <v>911</v>
      </c>
      <c r="C93" s="84" t="s">
        <v>5</v>
      </c>
      <c r="D93" s="84" t="s">
        <v>100</v>
      </c>
      <c r="E93" s="67" t="s">
        <v>213</v>
      </c>
      <c r="F93" s="12" t="s">
        <v>103</v>
      </c>
      <c r="G93" s="110">
        <v>376.441</v>
      </c>
      <c r="H93" s="33">
        <v>188.22</v>
      </c>
      <c r="I93" s="33">
        <f>H93*100/G93</f>
        <v>49.99986717706095</v>
      </c>
      <c r="J93" s="47"/>
      <c r="K93" s="47"/>
    </row>
    <row r="94" spans="1:11" ht="34.5" customHeight="1">
      <c r="A94" s="66" t="s">
        <v>72</v>
      </c>
      <c r="B94" s="83">
        <v>911</v>
      </c>
      <c r="C94" s="86" t="s">
        <v>5</v>
      </c>
      <c r="D94" s="86" t="s">
        <v>73</v>
      </c>
      <c r="E94" s="63"/>
      <c r="F94" s="100"/>
      <c r="G94" s="13">
        <f aca="true" t="shared" si="11" ref="G94:I100">G95</f>
        <v>0</v>
      </c>
      <c r="H94" s="13">
        <f t="shared" si="11"/>
        <v>0</v>
      </c>
      <c r="I94" s="13">
        <f t="shared" si="11"/>
        <v>0</v>
      </c>
      <c r="J94" s="47"/>
      <c r="K94" s="47"/>
    </row>
    <row r="95" spans="1:11" ht="24.75" customHeight="1">
      <c r="A95" s="66" t="s">
        <v>88</v>
      </c>
      <c r="B95" s="83">
        <v>911</v>
      </c>
      <c r="C95" s="86" t="s">
        <v>5</v>
      </c>
      <c r="D95" s="86" t="s">
        <v>73</v>
      </c>
      <c r="E95" s="63" t="s">
        <v>89</v>
      </c>
      <c r="F95" s="100"/>
      <c r="G95" s="13">
        <f>G97</f>
        <v>0</v>
      </c>
      <c r="H95" s="13">
        <f>H97</f>
        <v>0</v>
      </c>
      <c r="I95" s="13">
        <f>I97</f>
        <v>0</v>
      </c>
      <c r="J95" s="47"/>
      <c r="K95" s="47"/>
    </row>
    <row r="96" spans="1:11" ht="15" customHeight="1">
      <c r="A96" s="79" t="s">
        <v>113</v>
      </c>
      <c r="B96" s="83">
        <v>911</v>
      </c>
      <c r="C96" s="86" t="s">
        <v>5</v>
      </c>
      <c r="D96" s="86" t="s">
        <v>73</v>
      </c>
      <c r="E96" s="63" t="s">
        <v>135</v>
      </c>
      <c r="F96" s="12"/>
      <c r="G96" s="33">
        <f>G97</f>
        <v>0</v>
      </c>
      <c r="H96" s="33">
        <f>H97</f>
        <v>0</v>
      </c>
      <c r="I96" s="33">
        <f>I97</f>
        <v>0</v>
      </c>
      <c r="J96" s="47"/>
      <c r="K96" s="47"/>
    </row>
    <row r="97" spans="1:11" ht="24.75" customHeight="1">
      <c r="A97" s="22" t="s">
        <v>136</v>
      </c>
      <c r="B97" s="91">
        <v>911</v>
      </c>
      <c r="C97" s="84" t="s">
        <v>5</v>
      </c>
      <c r="D97" s="84" t="s">
        <v>73</v>
      </c>
      <c r="E97" s="67" t="s">
        <v>137</v>
      </c>
      <c r="F97" s="12"/>
      <c r="G97" s="33">
        <f t="shared" si="11"/>
        <v>0</v>
      </c>
      <c r="H97" s="33">
        <f t="shared" si="11"/>
        <v>0</v>
      </c>
      <c r="I97" s="33">
        <f t="shared" si="11"/>
        <v>0</v>
      </c>
      <c r="J97" s="47"/>
      <c r="K97" s="47"/>
    </row>
    <row r="98" spans="1:11" ht="15.75" customHeight="1">
      <c r="A98" s="22" t="s">
        <v>217</v>
      </c>
      <c r="B98" s="91">
        <v>911</v>
      </c>
      <c r="C98" s="84" t="s">
        <v>5</v>
      </c>
      <c r="D98" s="84" t="s">
        <v>73</v>
      </c>
      <c r="E98" s="67" t="s">
        <v>138</v>
      </c>
      <c r="F98" s="12"/>
      <c r="G98" s="33">
        <f t="shared" si="11"/>
        <v>0</v>
      </c>
      <c r="H98" s="33">
        <f t="shared" si="11"/>
        <v>0</v>
      </c>
      <c r="I98" s="33">
        <f t="shared" si="11"/>
        <v>0</v>
      </c>
      <c r="J98" s="47"/>
      <c r="K98" s="47"/>
    </row>
    <row r="99" spans="1:11" ht="19.5" customHeight="1">
      <c r="A99" s="22" t="s">
        <v>22</v>
      </c>
      <c r="B99" s="91">
        <v>911</v>
      </c>
      <c r="C99" s="84" t="s">
        <v>5</v>
      </c>
      <c r="D99" s="84" t="s">
        <v>73</v>
      </c>
      <c r="E99" s="67" t="s">
        <v>138</v>
      </c>
      <c r="F99" s="12" t="s">
        <v>50</v>
      </c>
      <c r="G99" s="33">
        <f t="shared" si="11"/>
        <v>0</v>
      </c>
      <c r="H99" s="33">
        <f t="shared" si="11"/>
        <v>0</v>
      </c>
      <c r="I99" s="33">
        <f t="shared" si="11"/>
        <v>0</v>
      </c>
      <c r="J99" s="47"/>
      <c r="K99" s="47"/>
    </row>
    <row r="100" spans="1:11" ht="24.75" customHeight="1">
      <c r="A100" s="22" t="s">
        <v>23</v>
      </c>
      <c r="B100" s="91">
        <v>911</v>
      </c>
      <c r="C100" s="84" t="s">
        <v>5</v>
      </c>
      <c r="D100" s="84" t="s">
        <v>73</v>
      </c>
      <c r="E100" s="67" t="s">
        <v>138</v>
      </c>
      <c r="F100" s="12" t="s">
        <v>51</v>
      </c>
      <c r="G100" s="33">
        <f t="shared" si="11"/>
        <v>0</v>
      </c>
      <c r="H100" s="33">
        <f t="shared" si="11"/>
        <v>0</v>
      </c>
      <c r="I100" s="33">
        <f t="shared" si="11"/>
        <v>0</v>
      </c>
      <c r="J100" s="47"/>
      <c r="K100" s="47"/>
    </row>
    <row r="101" spans="1:11" ht="35.25" customHeight="1">
      <c r="A101" s="22" t="s">
        <v>24</v>
      </c>
      <c r="B101" s="91">
        <v>911</v>
      </c>
      <c r="C101" s="84" t="s">
        <v>5</v>
      </c>
      <c r="D101" s="84" t="s">
        <v>73</v>
      </c>
      <c r="E101" s="67" t="s">
        <v>138</v>
      </c>
      <c r="F101" s="12" t="s">
        <v>9</v>
      </c>
      <c r="G101" s="33">
        <v>0</v>
      </c>
      <c r="H101" s="33">
        <v>0</v>
      </c>
      <c r="I101" s="33">
        <v>0</v>
      </c>
      <c r="J101" s="47"/>
      <c r="K101" s="47"/>
    </row>
    <row r="102" spans="1:11" ht="15">
      <c r="A102" s="6" t="s">
        <v>37</v>
      </c>
      <c r="B102" s="83">
        <v>911</v>
      </c>
      <c r="C102" s="80" t="s">
        <v>2</v>
      </c>
      <c r="D102" s="80"/>
      <c r="E102" s="80"/>
      <c r="F102" s="25"/>
      <c r="G102" s="124">
        <f>G103+G139</f>
        <v>44944.14</v>
      </c>
      <c r="H102" s="48">
        <f>H103+H146+H139</f>
        <v>3466.1299999999997</v>
      </c>
      <c r="I102" s="48">
        <f>H102*100/G102</f>
        <v>7.712084378519646</v>
      </c>
      <c r="J102" s="47"/>
      <c r="K102" s="47"/>
    </row>
    <row r="103" spans="1:11" ht="15">
      <c r="A103" s="6" t="s">
        <v>38</v>
      </c>
      <c r="B103" s="83">
        <v>911</v>
      </c>
      <c r="C103" s="80" t="s">
        <v>2</v>
      </c>
      <c r="D103" s="80" t="s">
        <v>12</v>
      </c>
      <c r="E103" s="80"/>
      <c r="F103" s="25"/>
      <c r="G103" s="124">
        <f>G104</f>
        <v>44807.64</v>
      </c>
      <c r="H103" s="48">
        <f aca="true" t="shared" si="12" ref="H103:I105">H104</f>
        <v>3426.1299999999997</v>
      </c>
      <c r="I103" s="48">
        <f t="shared" si="12"/>
        <v>7.646307638608057</v>
      </c>
      <c r="J103" s="47"/>
      <c r="K103" s="47"/>
    </row>
    <row r="104" spans="1:11" ht="39.75">
      <c r="A104" s="79" t="s">
        <v>80</v>
      </c>
      <c r="B104" s="83">
        <v>911</v>
      </c>
      <c r="C104" s="80" t="s">
        <v>2</v>
      </c>
      <c r="D104" s="80" t="s">
        <v>12</v>
      </c>
      <c r="E104" s="89" t="s">
        <v>81</v>
      </c>
      <c r="F104" s="25"/>
      <c r="G104" s="123">
        <f>G105+G133</f>
        <v>44807.64</v>
      </c>
      <c r="H104" s="57">
        <f t="shared" si="12"/>
        <v>3426.1299999999997</v>
      </c>
      <c r="I104" s="57">
        <f>H104*100/G104</f>
        <v>7.646307638608057</v>
      </c>
      <c r="J104" s="47"/>
      <c r="K104" s="47"/>
    </row>
    <row r="105" spans="1:11" ht="15">
      <c r="A105" s="79" t="s">
        <v>113</v>
      </c>
      <c r="B105" s="83">
        <v>911</v>
      </c>
      <c r="C105" s="80" t="s">
        <v>2</v>
      </c>
      <c r="D105" s="80" t="s">
        <v>12</v>
      </c>
      <c r="E105" s="89" t="s">
        <v>111</v>
      </c>
      <c r="F105" s="25"/>
      <c r="G105" s="123">
        <f>G106</f>
        <v>24120.840000000004</v>
      </c>
      <c r="H105" s="57">
        <f t="shared" si="12"/>
        <v>3426.1299999999997</v>
      </c>
      <c r="I105" s="57">
        <f t="shared" si="12"/>
        <v>14.20402440379356</v>
      </c>
      <c r="J105" s="47"/>
      <c r="K105" s="47"/>
    </row>
    <row r="106" spans="1:11" ht="27">
      <c r="A106" s="34" t="s">
        <v>139</v>
      </c>
      <c r="B106" s="39">
        <v>911</v>
      </c>
      <c r="C106" s="70" t="s">
        <v>2</v>
      </c>
      <c r="D106" s="70" t="s">
        <v>12</v>
      </c>
      <c r="E106" s="94" t="s">
        <v>140</v>
      </c>
      <c r="F106" s="25"/>
      <c r="G106" s="33">
        <f>G107+G111+G116+G120+G123+G128</f>
        <v>24120.840000000004</v>
      </c>
      <c r="H106" s="33">
        <f>H107+H111+H116+H120+H123</f>
        <v>3426.1299999999997</v>
      </c>
      <c r="I106" s="33">
        <f>H106*100/G106</f>
        <v>14.20402440379356</v>
      </c>
      <c r="J106" s="47"/>
      <c r="K106" s="47"/>
    </row>
    <row r="107" spans="1:11" ht="15">
      <c r="A107" s="34" t="s">
        <v>141</v>
      </c>
      <c r="B107" s="39">
        <v>911</v>
      </c>
      <c r="C107" s="70" t="s">
        <v>2</v>
      </c>
      <c r="D107" s="70" t="s">
        <v>12</v>
      </c>
      <c r="E107" s="94" t="s">
        <v>142</v>
      </c>
      <c r="F107" s="30"/>
      <c r="G107" s="33">
        <v>0</v>
      </c>
      <c r="H107" s="33">
        <f aca="true" t="shared" si="13" ref="H107:I109">H108</f>
        <v>0</v>
      </c>
      <c r="I107" s="33">
        <f t="shared" si="13"/>
        <v>0</v>
      </c>
      <c r="J107" s="47"/>
      <c r="K107" s="47"/>
    </row>
    <row r="108" spans="1:11" ht="19.5" customHeight="1">
      <c r="A108" s="34" t="s">
        <v>22</v>
      </c>
      <c r="B108" s="91">
        <v>911</v>
      </c>
      <c r="C108" s="70" t="s">
        <v>2</v>
      </c>
      <c r="D108" s="70" t="s">
        <v>12</v>
      </c>
      <c r="E108" s="94" t="s">
        <v>142</v>
      </c>
      <c r="F108" s="30" t="s">
        <v>50</v>
      </c>
      <c r="G108" s="33">
        <f>G109</f>
        <v>0</v>
      </c>
      <c r="H108" s="33">
        <f t="shared" si="13"/>
        <v>0</v>
      </c>
      <c r="I108" s="33">
        <f t="shared" si="13"/>
        <v>0</v>
      </c>
      <c r="J108" s="47"/>
      <c r="K108" s="47"/>
    </row>
    <row r="109" spans="1:11" ht="27">
      <c r="A109" s="34" t="s">
        <v>23</v>
      </c>
      <c r="B109" s="91">
        <v>911</v>
      </c>
      <c r="C109" s="70" t="s">
        <v>2</v>
      </c>
      <c r="D109" s="70" t="s">
        <v>12</v>
      </c>
      <c r="E109" s="94" t="s">
        <v>142</v>
      </c>
      <c r="F109" s="30" t="s">
        <v>51</v>
      </c>
      <c r="G109" s="33">
        <v>0</v>
      </c>
      <c r="H109" s="33">
        <f t="shared" si="13"/>
        <v>0</v>
      </c>
      <c r="I109" s="33">
        <f t="shared" si="13"/>
        <v>0</v>
      </c>
      <c r="J109" s="47"/>
      <c r="K109" s="47"/>
    </row>
    <row r="110" spans="1:11" ht="27">
      <c r="A110" s="34" t="s">
        <v>24</v>
      </c>
      <c r="B110" s="39">
        <v>911</v>
      </c>
      <c r="C110" s="70" t="s">
        <v>2</v>
      </c>
      <c r="D110" s="70" t="s">
        <v>12</v>
      </c>
      <c r="E110" s="94" t="s">
        <v>142</v>
      </c>
      <c r="F110" s="30" t="s">
        <v>9</v>
      </c>
      <c r="G110" s="33">
        <v>0</v>
      </c>
      <c r="H110" s="33">
        <v>0</v>
      </c>
      <c r="I110" s="33">
        <v>0</v>
      </c>
      <c r="J110" s="47"/>
      <c r="K110" s="47"/>
    </row>
    <row r="111" spans="1:11" ht="15">
      <c r="A111" s="34" t="s">
        <v>143</v>
      </c>
      <c r="B111" s="39">
        <v>911</v>
      </c>
      <c r="C111" s="70" t="s">
        <v>2</v>
      </c>
      <c r="D111" s="70" t="s">
        <v>12</v>
      </c>
      <c r="E111" s="94" t="s">
        <v>144</v>
      </c>
      <c r="F111" s="30"/>
      <c r="G111" s="33">
        <f aca="true" t="shared" si="14" ref="G111:I112">G112</f>
        <v>403.85</v>
      </c>
      <c r="H111" s="33">
        <f t="shared" si="14"/>
        <v>0</v>
      </c>
      <c r="I111" s="33">
        <f t="shared" si="14"/>
        <v>0</v>
      </c>
      <c r="J111" s="47"/>
      <c r="K111" s="47"/>
    </row>
    <row r="112" spans="1:11" ht="15">
      <c r="A112" s="34" t="s">
        <v>22</v>
      </c>
      <c r="B112" s="39">
        <v>911</v>
      </c>
      <c r="C112" s="70" t="s">
        <v>2</v>
      </c>
      <c r="D112" s="70" t="s">
        <v>12</v>
      </c>
      <c r="E112" s="94" t="s">
        <v>144</v>
      </c>
      <c r="F112" s="30" t="s">
        <v>50</v>
      </c>
      <c r="G112" s="33">
        <f t="shared" si="14"/>
        <v>403.85</v>
      </c>
      <c r="H112" s="33">
        <f t="shared" si="14"/>
        <v>0</v>
      </c>
      <c r="I112" s="33">
        <f t="shared" si="14"/>
        <v>0</v>
      </c>
      <c r="J112" s="47"/>
      <c r="K112" s="47"/>
    </row>
    <row r="113" spans="1:11" ht="27">
      <c r="A113" s="34" t="s">
        <v>23</v>
      </c>
      <c r="B113" s="39">
        <v>911</v>
      </c>
      <c r="C113" s="70" t="s">
        <v>2</v>
      </c>
      <c r="D113" s="70" t="s">
        <v>12</v>
      </c>
      <c r="E113" s="94" t="s">
        <v>144</v>
      </c>
      <c r="F113" s="30" t="s">
        <v>51</v>
      </c>
      <c r="G113" s="33">
        <f>G114+G115</f>
        <v>403.85</v>
      </c>
      <c r="H113" s="33">
        <f>H115</f>
        <v>0</v>
      </c>
      <c r="I113" s="33">
        <f>I115</f>
        <v>0</v>
      </c>
      <c r="J113" s="47"/>
      <c r="K113" s="47"/>
    </row>
    <row r="114" spans="1:11" ht="27">
      <c r="A114" s="107" t="s">
        <v>95</v>
      </c>
      <c r="B114" s="39">
        <v>911</v>
      </c>
      <c r="C114" s="70" t="s">
        <v>2</v>
      </c>
      <c r="D114" s="70" t="s">
        <v>12</v>
      </c>
      <c r="E114" s="94" t="s">
        <v>144</v>
      </c>
      <c r="F114" s="30" t="s">
        <v>96</v>
      </c>
      <c r="G114" s="33">
        <v>167.87</v>
      </c>
      <c r="H114" s="33">
        <v>0</v>
      </c>
      <c r="I114" s="33">
        <v>0</v>
      </c>
      <c r="J114" s="47"/>
      <c r="K114" s="47"/>
    </row>
    <row r="115" spans="1:11" ht="27">
      <c r="A115" s="34" t="s">
        <v>24</v>
      </c>
      <c r="B115" s="39">
        <v>911</v>
      </c>
      <c r="C115" s="70" t="s">
        <v>2</v>
      </c>
      <c r="D115" s="70" t="s">
        <v>12</v>
      </c>
      <c r="E115" s="94" t="s">
        <v>144</v>
      </c>
      <c r="F115" s="30" t="s">
        <v>9</v>
      </c>
      <c r="G115" s="33">
        <v>235.98</v>
      </c>
      <c r="H115" s="33">
        <v>0</v>
      </c>
      <c r="I115" s="33">
        <v>0</v>
      </c>
      <c r="J115" s="47"/>
      <c r="K115" s="47"/>
    </row>
    <row r="116" spans="1:11" ht="27">
      <c r="A116" s="34" t="s">
        <v>106</v>
      </c>
      <c r="B116" s="39">
        <v>911</v>
      </c>
      <c r="C116" s="70" t="s">
        <v>2</v>
      </c>
      <c r="D116" s="70" t="s">
        <v>12</v>
      </c>
      <c r="E116" s="94" t="s">
        <v>145</v>
      </c>
      <c r="F116" s="30"/>
      <c r="G116" s="33">
        <f aca="true" t="shared" si="15" ref="G116:I118">G117</f>
        <v>10</v>
      </c>
      <c r="H116" s="33">
        <f t="shared" si="15"/>
        <v>4</v>
      </c>
      <c r="I116" s="33">
        <f t="shared" si="15"/>
        <v>40</v>
      </c>
      <c r="J116" s="47"/>
      <c r="K116" s="47"/>
    </row>
    <row r="117" spans="1:11" ht="15">
      <c r="A117" s="34" t="s">
        <v>22</v>
      </c>
      <c r="B117" s="39">
        <v>911</v>
      </c>
      <c r="C117" s="70" t="s">
        <v>2</v>
      </c>
      <c r="D117" s="70" t="s">
        <v>12</v>
      </c>
      <c r="E117" s="94" t="s">
        <v>145</v>
      </c>
      <c r="F117" s="30" t="s">
        <v>50</v>
      </c>
      <c r="G117" s="33">
        <f t="shared" si="15"/>
        <v>10</v>
      </c>
      <c r="H117" s="33">
        <f t="shared" si="15"/>
        <v>4</v>
      </c>
      <c r="I117" s="33">
        <f t="shared" si="15"/>
        <v>40</v>
      </c>
      <c r="J117" s="47"/>
      <c r="K117" s="47"/>
    </row>
    <row r="118" spans="1:11" ht="27">
      <c r="A118" s="34" t="s">
        <v>23</v>
      </c>
      <c r="B118" s="39">
        <v>911</v>
      </c>
      <c r="C118" s="70" t="s">
        <v>2</v>
      </c>
      <c r="D118" s="70" t="s">
        <v>12</v>
      </c>
      <c r="E118" s="94" t="s">
        <v>145</v>
      </c>
      <c r="F118" s="30" t="s">
        <v>51</v>
      </c>
      <c r="G118" s="33">
        <f t="shared" si="15"/>
        <v>10</v>
      </c>
      <c r="H118" s="33">
        <f t="shared" si="15"/>
        <v>4</v>
      </c>
      <c r="I118" s="33">
        <f t="shared" si="15"/>
        <v>40</v>
      </c>
      <c r="J118" s="47"/>
      <c r="K118" s="47"/>
    </row>
    <row r="119" spans="1:11" ht="27">
      <c r="A119" s="34" t="s">
        <v>24</v>
      </c>
      <c r="B119" s="39">
        <v>911</v>
      </c>
      <c r="C119" s="70" t="s">
        <v>2</v>
      </c>
      <c r="D119" s="70" t="s">
        <v>12</v>
      </c>
      <c r="E119" s="94" t="s">
        <v>145</v>
      </c>
      <c r="F119" s="30" t="s">
        <v>9</v>
      </c>
      <c r="G119" s="33">
        <v>10</v>
      </c>
      <c r="H119" s="33">
        <v>4</v>
      </c>
      <c r="I119" s="33">
        <f>H119*100/G119</f>
        <v>40</v>
      </c>
      <c r="J119" s="47"/>
      <c r="K119" s="47"/>
    </row>
    <row r="120" spans="1:11" ht="27">
      <c r="A120" s="34" t="s">
        <v>58</v>
      </c>
      <c r="B120" s="39">
        <v>911</v>
      </c>
      <c r="C120" s="70" t="s">
        <v>2</v>
      </c>
      <c r="D120" s="70" t="s">
        <v>12</v>
      </c>
      <c r="E120" s="94" t="s">
        <v>146</v>
      </c>
      <c r="F120" s="30" t="s">
        <v>52</v>
      </c>
      <c r="G120" s="33">
        <f aca="true" t="shared" si="16" ref="G120:I121">G121</f>
        <v>4307.59</v>
      </c>
      <c r="H120" s="33">
        <f t="shared" si="16"/>
        <v>2997.72</v>
      </c>
      <c r="I120" s="33">
        <f t="shared" si="16"/>
        <v>69.59158137148614</v>
      </c>
      <c r="J120" s="47"/>
      <c r="K120" s="47"/>
    </row>
    <row r="121" spans="1:11" ht="15">
      <c r="A121" s="103" t="s">
        <v>26</v>
      </c>
      <c r="B121" s="39">
        <v>911</v>
      </c>
      <c r="C121" s="70" t="s">
        <v>2</v>
      </c>
      <c r="D121" s="70" t="s">
        <v>12</v>
      </c>
      <c r="E121" s="94" t="s">
        <v>146</v>
      </c>
      <c r="F121" s="30" t="s">
        <v>53</v>
      </c>
      <c r="G121" s="33">
        <f t="shared" si="16"/>
        <v>4307.59</v>
      </c>
      <c r="H121" s="33">
        <f t="shared" si="16"/>
        <v>2997.72</v>
      </c>
      <c r="I121" s="33">
        <f t="shared" si="16"/>
        <v>69.59158137148614</v>
      </c>
      <c r="J121" s="47"/>
      <c r="K121" s="47"/>
    </row>
    <row r="122" spans="1:11" ht="39">
      <c r="A122" s="10" t="s">
        <v>25</v>
      </c>
      <c r="B122" s="39">
        <v>911</v>
      </c>
      <c r="C122" s="70" t="s">
        <v>2</v>
      </c>
      <c r="D122" s="70" t="s">
        <v>12</v>
      </c>
      <c r="E122" s="94" t="s">
        <v>146</v>
      </c>
      <c r="F122" s="30" t="s">
        <v>14</v>
      </c>
      <c r="G122" s="33">
        <v>4307.59</v>
      </c>
      <c r="H122" s="33">
        <v>2997.72</v>
      </c>
      <c r="I122" s="33">
        <f>H122*100/G122</f>
        <v>69.59158137148614</v>
      </c>
      <c r="J122" s="47"/>
      <c r="K122" s="47"/>
    </row>
    <row r="123" spans="1:11" ht="15">
      <c r="A123" s="71" t="s">
        <v>87</v>
      </c>
      <c r="B123" s="39">
        <v>911</v>
      </c>
      <c r="C123" s="70" t="s">
        <v>2</v>
      </c>
      <c r="D123" s="70" t="s">
        <v>12</v>
      </c>
      <c r="E123" s="94" t="s">
        <v>147</v>
      </c>
      <c r="F123" s="30"/>
      <c r="G123" s="33">
        <f>G124+G127</f>
        <v>1020</v>
      </c>
      <c r="H123" s="33">
        <f>H124+H127</f>
        <v>424.40999999999997</v>
      </c>
      <c r="I123" s="33">
        <f>H123*100/G123</f>
        <v>41.608823529411765</v>
      </c>
      <c r="J123" s="47"/>
      <c r="K123" s="47"/>
    </row>
    <row r="124" spans="1:11" ht="15">
      <c r="A124" s="34" t="s">
        <v>22</v>
      </c>
      <c r="B124" s="39">
        <v>911</v>
      </c>
      <c r="C124" s="70" t="s">
        <v>2</v>
      </c>
      <c r="D124" s="70" t="s">
        <v>12</v>
      </c>
      <c r="E124" s="94" t="s">
        <v>147</v>
      </c>
      <c r="F124" s="30" t="s">
        <v>50</v>
      </c>
      <c r="G124" s="33">
        <f aca="true" t="shared" si="17" ref="G124:I125">G125</f>
        <v>120</v>
      </c>
      <c r="H124" s="33">
        <f t="shared" si="17"/>
        <v>28.02</v>
      </c>
      <c r="I124" s="33">
        <f t="shared" si="17"/>
        <v>23.35</v>
      </c>
      <c r="J124" s="47"/>
      <c r="K124" s="47"/>
    </row>
    <row r="125" spans="1:11" ht="27">
      <c r="A125" s="34" t="s">
        <v>23</v>
      </c>
      <c r="B125" s="39">
        <v>911</v>
      </c>
      <c r="C125" s="70" t="s">
        <v>2</v>
      </c>
      <c r="D125" s="70" t="s">
        <v>12</v>
      </c>
      <c r="E125" s="94" t="s">
        <v>147</v>
      </c>
      <c r="F125" s="30" t="s">
        <v>51</v>
      </c>
      <c r="G125" s="33">
        <f t="shared" si="17"/>
        <v>120</v>
      </c>
      <c r="H125" s="33">
        <f t="shared" si="17"/>
        <v>28.02</v>
      </c>
      <c r="I125" s="33">
        <f t="shared" si="17"/>
        <v>23.35</v>
      </c>
      <c r="J125" s="47"/>
      <c r="K125" s="47"/>
    </row>
    <row r="126" spans="1:11" ht="27">
      <c r="A126" s="34" t="s">
        <v>24</v>
      </c>
      <c r="B126" s="39">
        <v>911</v>
      </c>
      <c r="C126" s="70" t="s">
        <v>2</v>
      </c>
      <c r="D126" s="70" t="s">
        <v>12</v>
      </c>
      <c r="E126" s="94" t="s">
        <v>147</v>
      </c>
      <c r="F126" s="30" t="s">
        <v>9</v>
      </c>
      <c r="G126" s="33">
        <v>120</v>
      </c>
      <c r="H126" s="33">
        <v>28.02</v>
      </c>
      <c r="I126" s="33">
        <f>H126*100/G126</f>
        <v>23.35</v>
      </c>
      <c r="J126" s="47"/>
      <c r="K126" s="47"/>
    </row>
    <row r="127" spans="1:11" ht="15">
      <c r="A127" s="34" t="s">
        <v>93</v>
      </c>
      <c r="B127" s="39">
        <v>911</v>
      </c>
      <c r="C127" s="70" t="s">
        <v>2</v>
      </c>
      <c r="D127" s="70" t="s">
        <v>12</v>
      </c>
      <c r="E127" s="94" t="s">
        <v>147</v>
      </c>
      <c r="F127" s="30" t="s">
        <v>92</v>
      </c>
      <c r="G127" s="33">
        <v>900</v>
      </c>
      <c r="H127" s="33">
        <v>396.39</v>
      </c>
      <c r="I127" s="33">
        <f>H127*100/G127</f>
        <v>44.04333333333334</v>
      </c>
      <c r="J127" s="47"/>
      <c r="K127" s="47"/>
    </row>
    <row r="128" spans="1:11" ht="15" customHeight="1">
      <c r="A128" s="34" t="s">
        <v>109</v>
      </c>
      <c r="B128" s="39">
        <v>911</v>
      </c>
      <c r="C128" s="70" t="s">
        <v>2</v>
      </c>
      <c r="D128" s="70" t="s">
        <v>12</v>
      </c>
      <c r="E128" s="94" t="s">
        <v>208</v>
      </c>
      <c r="F128" s="30"/>
      <c r="G128" s="110">
        <f aca="true" t="shared" si="18" ref="G128:I129">G129</f>
        <v>18379.4</v>
      </c>
      <c r="H128" s="33">
        <f t="shared" si="18"/>
        <v>0</v>
      </c>
      <c r="I128" s="33">
        <f t="shared" si="18"/>
        <v>0</v>
      </c>
      <c r="J128" s="47"/>
      <c r="K128" s="47"/>
    </row>
    <row r="129" spans="1:11" ht="15">
      <c r="A129" s="34" t="s">
        <v>22</v>
      </c>
      <c r="B129" s="39">
        <v>911</v>
      </c>
      <c r="C129" s="70" t="s">
        <v>2</v>
      </c>
      <c r="D129" s="70" t="s">
        <v>12</v>
      </c>
      <c r="E129" s="94" t="s">
        <v>208</v>
      </c>
      <c r="F129" s="30" t="s">
        <v>50</v>
      </c>
      <c r="G129" s="33">
        <f t="shared" si="18"/>
        <v>18379.4</v>
      </c>
      <c r="H129" s="33">
        <f t="shared" si="18"/>
        <v>0</v>
      </c>
      <c r="I129" s="33">
        <f t="shared" si="18"/>
        <v>0</v>
      </c>
      <c r="J129" s="47"/>
      <c r="K129" s="47"/>
    </row>
    <row r="130" spans="1:11" ht="24.75" customHeight="1">
      <c r="A130" s="34" t="s">
        <v>23</v>
      </c>
      <c r="B130" s="39">
        <v>911</v>
      </c>
      <c r="C130" s="70" t="s">
        <v>2</v>
      </c>
      <c r="D130" s="70" t="s">
        <v>12</v>
      </c>
      <c r="E130" s="94" t="s">
        <v>208</v>
      </c>
      <c r="F130" s="30" t="s">
        <v>51</v>
      </c>
      <c r="G130" s="33">
        <f>G131+G132</f>
        <v>18379.4</v>
      </c>
      <c r="H130" s="33">
        <f>H132</f>
        <v>0</v>
      </c>
      <c r="I130" s="33">
        <f>I132</f>
        <v>0</v>
      </c>
      <c r="J130" s="47"/>
      <c r="K130" s="47"/>
    </row>
    <row r="131" spans="1:11" ht="24.75" customHeight="1">
      <c r="A131" s="107" t="s">
        <v>95</v>
      </c>
      <c r="B131" s="39">
        <v>911</v>
      </c>
      <c r="C131" s="70" t="s">
        <v>2</v>
      </c>
      <c r="D131" s="70" t="s">
        <v>12</v>
      </c>
      <c r="E131" s="94" t="s">
        <v>208</v>
      </c>
      <c r="F131" s="30" t="s">
        <v>96</v>
      </c>
      <c r="G131" s="33">
        <v>7845</v>
      </c>
      <c r="H131" s="33">
        <v>0</v>
      </c>
      <c r="I131" s="33">
        <v>0</v>
      </c>
      <c r="J131" s="47"/>
      <c r="K131" s="47"/>
    </row>
    <row r="132" spans="1:11" ht="24.75" customHeight="1">
      <c r="A132" s="34" t="s">
        <v>24</v>
      </c>
      <c r="B132" s="39">
        <v>911</v>
      </c>
      <c r="C132" s="70" t="s">
        <v>2</v>
      </c>
      <c r="D132" s="70" t="s">
        <v>12</v>
      </c>
      <c r="E132" s="94" t="s">
        <v>208</v>
      </c>
      <c r="F132" s="30" t="s">
        <v>9</v>
      </c>
      <c r="G132" s="33">
        <v>10534.4</v>
      </c>
      <c r="H132" s="33">
        <v>0</v>
      </c>
      <c r="I132" s="33">
        <v>0</v>
      </c>
      <c r="J132" s="47"/>
      <c r="K132" s="47"/>
    </row>
    <row r="133" spans="1:11" ht="45" customHeight="1">
      <c r="A133" s="35" t="s">
        <v>220</v>
      </c>
      <c r="B133" s="40">
        <v>911</v>
      </c>
      <c r="C133" s="80" t="s">
        <v>2</v>
      </c>
      <c r="D133" s="80" t="s">
        <v>12</v>
      </c>
      <c r="E133" s="89" t="s">
        <v>222</v>
      </c>
      <c r="F133" s="25"/>
      <c r="G133" s="13">
        <f aca="true" t="shared" si="19" ref="G133:I134">G134</f>
        <v>20686.8</v>
      </c>
      <c r="H133" s="33">
        <f t="shared" si="19"/>
        <v>0</v>
      </c>
      <c r="I133" s="33">
        <f t="shared" si="19"/>
        <v>0</v>
      </c>
      <c r="J133" s="47"/>
      <c r="K133" s="47"/>
    </row>
    <row r="134" spans="1:11" ht="24.75" customHeight="1">
      <c r="A134" s="34" t="s">
        <v>113</v>
      </c>
      <c r="B134" s="39">
        <v>911</v>
      </c>
      <c r="C134" s="70" t="s">
        <v>2</v>
      </c>
      <c r="D134" s="70" t="s">
        <v>12</v>
      </c>
      <c r="E134" s="90" t="s">
        <v>223</v>
      </c>
      <c r="F134" s="30"/>
      <c r="G134" s="33">
        <f t="shared" si="19"/>
        <v>20686.8</v>
      </c>
      <c r="H134" s="33">
        <f t="shared" si="19"/>
        <v>0</v>
      </c>
      <c r="I134" s="33">
        <f t="shared" si="19"/>
        <v>0</v>
      </c>
      <c r="J134" s="47"/>
      <c r="K134" s="47"/>
    </row>
    <row r="135" spans="1:11" ht="24.75" customHeight="1">
      <c r="A135" s="34" t="s">
        <v>221</v>
      </c>
      <c r="B135" s="39">
        <v>911</v>
      </c>
      <c r="C135" s="70" t="s">
        <v>2</v>
      </c>
      <c r="D135" s="70" t="s">
        <v>12</v>
      </c>
      <c r="E135" s="90" t="s">
        <v>224</v>
      </c>
      <c r="F135" s="30"/>
      <c r="G135" s="33">
        <f>G136</f>
        <v>20686.8</v>
      </c>
      <c r="H135" s="33">
        <f>H137</f>
        <v>0</v>
      </c>
      <c r="I135" s="33">
        <f>I137</f>
        <v>0</v>
      </c>
      <c r="J135" s="47"/>
      <c r="K135" s="47"/>
    </row>
    <row r="136" spans="1:11" ht="24.75" customHeight="1">
      <c r="A136" s="34" t="s">
        <v>22</v>
      </c>
      <c r="B136" s="39">
        <v>911</v>
      </c>
      <c r="C136" s="70" t="s">
        <v>2</v>
      </c>
      <c r="D136" s="70" t="s">
        <v>12</v>
      </c>
      <c r="E136" s="90" t="s">
        <v>224</v>
      </c>
      <c r="F136" s="30" t="s">
        <v>50</v>
      </c>
      <c r="G136" s="33">
        <f>G137</f>
        <v>20686.8</v>
      </c>
      <c r="H136" s="33">
        <v>0</v>
      </c>
      <c r="I136" s="33">
        <v>0</v>
      </c>
      <c r="J136" s="47"/>
      <c r="K136" s="47"/>
    </row>
    <row r="137" spans="1:11" ht="24.75" customHeight="1">
      <c r="A137" s="34" t="s">
        <v>23</v>
      </c>
      <c r="B137" s="39">
        <v>911</v>
      </c>
      <c r="C137" s="70" t="s">
        <v>2</v>
      </c>
      <c r="D137" s="70" t="s">
        <v>12</v>
      </c>
      <c r="E137" s="90" t="s">
        <v>224</v>
      </c>
      <c r="F137" s="30" t="s">
        <v>51</v>
      </c>
      <c r="G137" s="33">
        <f>G138</f>
        <v>20686.8</v>
      </c>
      <c r="H137" s="33">
        <v>0</v>
      </c>
      <c r="I137" s="33">
        <v>0</v>
      </c>
      <c r="J137" s="47"/>
      <c r="K137" s="47"/>
    </row>
    <row r="138" spans="1:11" ht="24.75" customHeight="1">
      <c r="A138" s="34" t="s">
        <v>24</v>
      </c>
      <c r="B138" s="39">
        <v>911</v>
      </c>
      <c r="C138" s="70" t="s">
        <v>2</v>
      </c>
      <c r="D138" s="70" t="s">
        <v>12</v>
      </c>
      <c r="E138" s="90" t="s">
        <v>224</v>
      </c>
      <c r="F138" s="30" t="s">
        <v>9</v>
      </c>
      <c r="G138" s="33">
        <v>20686.8</v>
      </c>
      <c r="H138" s="33">
        <v>0</v>
      </c>
      <c r="I138" s="33">
        <v>0</v>
      </c>
      <c r="J138" s="47"/>
      <c r="K138" s="47"/>
    </row>
    <row r="139" spans="1:11" ht="15">
      <c r="A139" s="104" t="s">
        <v>91</v>
      </c>
      <c r="B139" s="40">
        <v>911</v>
      </c>
      <c r="C139" s="80" t="s">
        <v>2</v>
      </c>
      <c r="D139" s="80" t="s">
        <v>71</v>
      </c>
      <c r="E139" s="63"/>
      <c r="F139" s="25"/>
      <c r="G139" s="13">
        <f>G140</f>
        <v>136.5</v>
      </c>
      <c r="H139" s="13">
        <f>H140+H158</f>
        <v>40</v>
      </c>
      <c r="I139" s="13">
        <f>H139*100/G139</f>
        <v>29.304029304029303</v>
      </c>
      <c r="J139" s="47"/>
      <c r="K139" s="47"/>
    </row>
    <row r="140" spans="1:11" ht="39.75">
      <c r="A140" s="101" t="s">
        <v>80</v>
      </c>
      <c r="B140" s="40">
        <v>911</v>
      </c>
      <c r="C140" s="80" t="s">
        <v>2</v>
      </c>
      <c r="D140" s="80" t="s">
        <v>71</v>
      </c>
      <c r="E140" s="89" t="s">
        <v>81</v>
      </c>
      <c r="F140" s="25"/>
      <c r="G140" s="13">
        <f>G141</f>
        <v>136.5</v>
      </c>
      <c r="H140" s="13">
        <f>H141</f>
        <v>40</v>
      </c>
      <c r="I140" s="13">
        <f>I141</f>
        <v>29.304029304029303</v>
      </c>
      <c r="J140" s="47"/>
      <c r="K140" s="47"/>
    </row>
    <row r="141" spans="1:11" ht="30" customHeight="1">
      <c r="A141" s="34" t="s">
        <v>148</v>
      </c>
      <c r="B141" s="39">
        <v>911</v>
      </c>
      <c r="C141" s="70" t="s">
        <v>2</v>
      </c>
      <c r="D141" s="70" t="s">
        <v>71</v>
      </c>
      <c r="E141" s="90" t="s">
        <v>149</v>
      </c>
      <c r="F141" s="30"/>
      <c r="G141" s="33">
        <f>G142+G146+G150+G154</f>
        <v>136.5</v>
      </c>
      <c r="H141" s="33">
        <f>H143</f>
        <v>40</v>
      </c>
      <c r="I141" s="33">
        <f>H141*100/G141</f>
        <v>29.304029304029303</v>
      </c>
      <c r="J141" s="47"/>
      <c r="K141" s="47"/>
    </row>
    <row r="142" spans="1:11" ht="15">
      <c r="A142" s="34" t="s">
        <v>90</v>
      </c>
      <c r="B142" s="39">
        <v>911</v>
      </c>
      <c r="C142" s="70" t="s">
        <v>2</v>
      </c>
      <c r="D142" s="70" t="s">
        <v>71</v>
      </c>
      <c r="E142" s="90" t="s">
        <v>150</v>
      </c>
      <c r="F142" s="30"/>
      <c r="G142" s="33">
        <f>G143</f>
        <v>40</v>
      </c>
      <c r="H142" s="33">
        <f>H143</f>
        <v>40</v>
      </c>
      <c r="I142" s="33">
        <f>I143</f>
        <v>100</v>
      </c>
      <c r="J142" s="47"/>
      <c r="K142" s="47"/>
    </row>
    <row r="143" spans="1:11" ht="19.5" customHeight="1">
      <c r="A143" s="34" t="s">
        <v>22</v>
      </c>
      <c r="B143" s="39">
        <v>911</v>
      </c>
      <c r="C143" s="70" t="s">
        <v>2</v>
      </c>
      <c r="D143" s="70" t="s">
        <v>71</v>
      </c>
      <c r="E143" s="90" t="s">
        <v>150</v>
      </c>
      <c r="F143" s="30" t="s">
        <v>50</v>
      </c>
      <c r="G143" s="33">
        <f aca="true" t="shared" si="20" ref="G143:I144">G144</f>
        <v>40</v>
      </c>
      <c r="H143" s="33">
        <f t="shared" si="20"/>
        <v>40</v>
      </c>
      <c r="I143" s="33">
        <f t="shared" si="20"/>
        <v>100</v>
      </c>
      <c r="J143" s="47"/>
      <c r="K143" s="47"/>
    </row>
    <row r="144" spans="1:11" ht="27">
      <c r="A144" s="34" t="s">
        <v>23</v>
      </c>
      <c r="B144" s="39">
        <v>911</v>
      </c>
      <c r="C144" s="70" t="s">
        <v>2</v>
      </c>
      <c r="D144" s="70" t="s">
        <v>71</v>
      </c>
      <c r="E144" s="90" t="s">
        <v>150</v>
      </c>
      <c r="F144" s="30" t="s">
        <v>51</v>
      </c>
      <c r="G144" s="33">
        <f t="shared" si="20"/>
        <v>40</v>
      </c>
      <c r="H144" s="33">
        <f t="shared" si="20"/>
        <v>40</v>
      </c>
      <c r="I144" s="33">
        <f t="shared" si="20"/>
        <v>100</v>
      </c>
      <c r="J144" s="47"/>
      <c r="K144" s="47"/>
    </row>
    <row r="145" spans="1:11" ht="27">
      <c r="A145" s="34" t="s">
        <v>24</v>
      </c>
      <c r="B145" s="39">
        <v>911</v>
      </c>
      <c r="C145" s="70" t="s">
        <v>2</v>
      </c>
      <c r="D145" s="70" t="s">
        <v>71</v>
      </c>
      <c r="E145" s="90" t="s">
        <v>150</v>
      </c>
      <c r="F145" s="30" t="s">
        <v>9</v>
      </c>
      <c r="G145" s="33">
        <v>40</v>
      </c>
      <c r="H145" s="33">
        <v>40</v>
      </c>
      <c r="I145" s="33">
        <f>H145*100/G145</f>
        <v>100</v>
      </c>
      <c r="J145" s="47"/>
      <c r="K145" s="47"/>
    </row>
    <row r="146" spans="1:11" ht="24.75" customHeight="1">
      <c r="A146" s="34" t="s">
        <v>151</v>
      </c>
      <c r="B146" s="39">
        <v>911</v>
      </c>
      <c r="C146" s="70" t="s">
        <v>2</v>
      </c>
      <c r="D146" s="70" t="s">
        <v>71</v>
      </c>
      <c r="E146" s="90" t="s">
        <v>152</v>
      </c>
      <c r="F146" s="25"/>
      <c r="G146" s="13">
        <f aca="true" t="shared" si="21" ref="G146:I148">G147</f>
        <v>4.5</v>
      </c>
      <c r="H146" s="13">
        <f t="shared" si="21"/>
        <v>0</v>
      </c>
      <c r="I146" s="13">
        <f t="shared" si="21"/>
        <v>0</v>
      </c>
      <c r="J146" s="47"/>
      <c r="K146" s="47"/>
    </row>
    <row r="147" spans="1:11" ht="15" customHeight="1">
      <c r="A147" s="34" t="s">
        <v>22</v>
      </c>
      <c r="B147" s="39">
        <v>911</v>
      </c>
      <c r="C147" s="70" t="s">
        <v>2</v>
      </c>
      <c r="D147" s="70" t="s">
        <v>71</v>
      </c>
      <c r="E147" s="90" t="s">
        <v>152</v>
      </c>
      <c r="F147" s="30" t="s">
        <v>50</v>
      </c>
      <c r="G147" s="33">
        <f t="shared" si="21"/>
        <v>4.5</v>
      </c>
      <c r="H147" s="33">
        <f t="shared" si="21"/>
        <v>0</v>
      </c>
      <c r="I147" s="33">
        <f t="shared" si="21"/>
        <v>0</v>
      </c>
      <c r="J147" s="47"/>
      <c r="K147" s="47"/>
    </row>
    <row r="148" spans="1:11" ht="24.75" customHeight="1">
      <c r="A148" s="34" t="s">
        <v>23</v>
      </c>
      <c r="B148" s="39">
        <v>911</v>
      </c>
      <c r="C148" s="70" t="s">
        <v>2</v>
      </c>
      <c r="D148" s="70" t="s">
        <v>71</v>
      </c>
      <c r="E148" s="90" t="s">
        <v>152</v>
      </c>
      <c r="F148" s="30" t="s">
        <v>51</v>
      </c>
      <c r="G148" s="33">
        <f t="shared" si="21"/>
        <v>4.5</v>
      </c>
      <c r="H148" s="33">
        <f t="shared" si="21"/>
        <v>0</v>
      </c>
      <c r="I148" s="33">
        <f t="shared" si="21"/>
        <v>0</v>
      </c>
      <c r="J148" s="47"/>
      <c r="K148" s="47"/>
    </row>
    <row r="149" spans="1:11" ht="24.75" customHeight="1">
      <c r="A149" s="34" t="s">
        <v>24</v>
      </c>
      <c r="B149" s="39">
        <v>911</v>
      </c>
      <c r="C149" s="70" t="s">
        <v>2</v>
      </c>
      <c r="D149" s="70" t="s">
        <v>71</v>
      </c>
      <c r="E149" s="90" t="s">
        <v>152</v>
      </c>
      <c r="F149" s="30" t="s">
        <v>9</v>
      </c>
      <c r="G149" s="33">
        <v>4.5</v>
      </c>
      <c r="H149" s="33">
        <v>0</v>
      </c>
      <c r="I149" s="33">
        <v>0</v>
      </c>
      <c r="J149" s="47"/>
      <c r="K149" s="47"/>
    </row>
    <row r="150" spans="1:11" ht="30" customHeight="1">
      <c r="A150" s="34" t="s">
        <v>195</v>
      </c>
      <c r="B150" s="39">
        <v>911</v>
      </c>
      <c r="C150" s="70" t="s">
        <v>2</v>
      </c>
      <c r="D150" s="70" t="s">
        <v>71</v>
      </c>
      <c r="E150" s="90" t="s">
        <v>196</v>
      </c>
      <c r="F150" s="30"/>
      <c r="G150" s="33">
        <f aca="true" t="shared" si="22" ref="G150:I156">G151</f>
        <v>60</v>
      </c>
      <c r="H150" s="33">
        <f t="shared" si="22"/>
        <v>0</v>
      </c>
      <c r="I150" s="33">
        <f t="shared" si="22"/>
        <v>0</v>
      </c>
      <c r="J150" s="47"/>
      <c r="K150" s="47"/>
    </row>
    <row r="151" spans="1:11" ht="15" customHeight="1">
      <c r="A151" s="34" t="s">
        <v>22</v>
      </c>
      <c r="B151" s="39">
        <v>911</v>
      </c>
      <c r="C151" s="70" t="s">
        <v>2</v>
      </c>
      <c r="D151" s="70" t="s">
        <v>71</v>
      </c>
      <c r="E151" s="90" t="s">
        <v>196</v>
      </c>
      <c r="F151" s="30" t="s">
        <v>50</v>
      </c>
      <c r="G151" s="33">
        <f t="shared" si="22"/>
        <v>60</v>
      </c>
      <c r="H151" s="33">
        <f t="shared" si="22"/>
        <v>0</v>
      </c>
      <c r="I151" s="33">
        <f t="shared" si="22"/>
        <v>0</v>
      </c>
      <c r="J151" s="47"/>
      <c r="K151" s="47"/>
    </row>
    <row r="152" spans="1:11" ht="27">
      <c r="A152" s="34" t="s">
        <v>23</v>
      </c>
      <c r="B152" s="39">
        <v>911</v>
      </c>
      <c r="C152" s="70" t="s">
        <v>2</v>
      </c>
      <c r="D152" s="70" t="s">
        <v>71</v>
      </c>
      <c r="E152" s="90" t="s">
        <v>196</v>
      </c>
      <c r="F152" s="30" t="s">
        <v>51</v>
      </c>
      <c r="G152" s="33">
        <f t="shared" si="22"/>
        <v>60</v>
      </c>
      <c r="H152" s="33">
        <f t="shared" si="22"/>
        <v>0</v>
      </c>
      <c r="I152" s="33">
        <f t="shared" si="22"/>
        <v>0</v>
      </c>
      <c r="J152" s="47"/>
      <c r="K152" s="47"/>
    </row>
    <row r="153" spans="1:11" ht="27">
      <c r="A153" s="34" t="s">
        <v>24</v>
      </c>
      <c r="B153" s="39">
        <v>911</v>
      </c>
      <c r="C153" s="70" t="s">
        <v>2</v>
      </c>
      <c r="D153" s="70" t="s">
        <v>71</v>
      </c>
      <c r="E153" s="90" t="s">
        <v>196</v>
      </c>
      <c r="F153" s="30" t="s">
        <v>9</v>
      </c>
      <c r="G153" s="33">
        <v>60</v>
      </c>
      <c r="H153" s="33">
        <v>0</v>
      </c>
      <c r="I153" s="33">
        <v>0</v>
      </c>
      <c r="J153" s="47"/>
      <c r="K153" s="47"/>
    </row>
    <row r="154" spans="1:11" ht="27">
      <c r="A154" s="34" t="s">
        <v>190</v>
      </c>
      <c r="B154" s="39">
        <v>911</v>
      </c>
      <c r="C154" s="70" t="s">
        <v>2</v>
      </c>
      <c r="D154" s="70" t="s">
        <v>71</v>
      </c>
      <c r="E154" s="90" t="s">
        <v>153</v>
      </c>
      <c r="F154" s="30"/>
      <c r="G154" s="33">
        <f>G155</f>
        <v>32</v>
      </c>
      <c r="H154" s="33">
        <f t="shared" si="22"/>
        <v>0</v>
      </c>
      <c r="I154" s="33">
        <f t="shared" si="22"/>
        <v>0</v>
      </c>
      <c r="J154" s="47"/>
      <c r="K154" s="47"/>
    </row>
    <row r="155" spans="1:11" ht="15">
      <c r="A155" s="34" t="s">
        <v>22</v>
      </c>
      <c r="B155" s="39">
        <v>911</v>
      </c>
      <c r="C155" s="70" t="s">
        <v>2</v>
      </c>
      <c r="D155" s="70" t="s">
        <v>71</v>
      </c>
      <c r="E155" s="90" t="s">
        <v>153</v>
      </c>
      <c r="F155" s="30" t="s">
        <v>50</v>
      </c>
      <c r="G155" s="33">
        <f>G156</f>
        <v>32</v>
      </c>
      <c r="H155" s="33">
        <f t="shared" si="22"/>
        <v>0</v>
      </c>
      <c r="I155" s="33">
        <f t="shared" si="22"/>
        <v>0</v>
      </c>
      <c r="J155" s="47"/>
      <c r="K155" s="47"/>
    </row>
    <row r="156" spans="1:11" ht="27">
      <c r="A156" s="34" t="s">
        <v>23</v>
      </c>
      <c r="B156" s="39">
        <v>911</v>
      </c>
      <c r="C156" s="70" t="s">
        <v>2</v>
      </c>
      <c r="D156" s="70" t="s">
        <v>71</v>
      </c>
      <c r="E156" s="90" t="s">
        <v>153</v>
      </c>
      <c r="F156" s="30" t="s">
        <v>51</v>
      </c>
      <c r="G156" s="33">
        <f>G157</f>
        <v>32</v>
      </c>
      <c r="H156" s="33">
        <f t="shared" si="22"/>
        <v>0</v>
      </c>
      <c r="I156" s="33">
        <f t="shared" si="22"/>
        <v>0</v>
      </c>
      <c r="J156" s="47"/>
      <c r="K156" s="47"/>
    </row>
    <row r="157" spans="1:11" ht="27">
      <c r="A157" s="34" t="s">
        <v>24</v>
      </c>
      <c r="B157" s="39">
        <v>911</v>
      </c>
      <c r="C157" s="70" t="s">
        <v>2</v>
      </c>
      <c r="D157" s="70" t="s">
        <v>71</v>
      </c>
      <c r="E157" s="90" t="s">
        <v>153</v>
      </c>
      <c r="F157" s="30" t="s">
        <v>9</v>
      </c>
      <c r="G157" s="33">
        <v>32</v>
      </c>
      <c r="H157" s="33">
        <v>0</v>
      </c>
      <c r="I157" s="33">
        <v>0</v>
      </c>
      <c r="J157" s="47"/>
      <c r="K157" s="47"/>
    </row>
    <row r="158" spans="1:11" ht="39.75">
      <c r="A158" s="35" t="s">
        <v>191</v>
      </c>
      <c r="B158" s="40">
        <v>911</v>
      </c>
      <c r="C158" s="80" t="s">
        <v>2</v>
      </c>
      <c r="D158" s="80" t="s">
        <v>71</v>
      </c>
      <c r="E158" s="142"/>
      <c r="F158" s="25"/>
      <c r="G158" s="13">
        <f aca="true" t="shared" si="23" ref="G158:I162">G159</f>
        <v>0</v>
      </c>
      <c r="H158" s="13">
        <f t="shared" si="23"/>
        <v>0</v>
      </c>
      <c r="I158" s="13">
        <f t="shared" si="23"/>
        <v>0</v>
      </c>
      <c r="J158" s="47"/>
      <c r="K158" s="47"/>
    </row>
    <row r="159" spans="1:11" ht="15">
      <c r="A159" s="34" t="s">
        <v>113</v>
      </c>
      <c r="B159" s="39">
        <v>911</v>
      </c>
      <c r="C159" s="70" t="s">
        <v>2</v>
      </c>
      <c r="D159" s="70" t="s">
        <v>71</v>
      </c>
      <c r="E159" s="90" t="s">
        <v>193</v>
      </c>
      <c r="F159" s="30"/>
      <c r="G159" s="33">
        <f t="shared" si="23"/>
        <v>0</v>
      </c>
      <c r="H159" s="33">
        <f t="shared" si="23"/>
        <v>0</v>
      </c>
      <c r="I159" s="33">
        <f t="shared" si="23"/>
        <v>0</v>
      </c>
      <c r="J159" s="47"/>
      <c r="K159" s="47"/>
    </row>
    <row r="160" spans="1:11" ht="19.5" customHeight="1">
      <c r="A160" s="34" t="s">
        <v>192</v>
      </c>
      <c r="B160" s="39">
        <v>911</v>
      </c>
      <c r="C160" s="70" t="s">
        <v>2</v>
      </c>
      <c r="D160" s="70" t="s">
        <v>71</v>
      </c>
      <c r="E160" s="90" t="s">
        <v>194</v>
      </c>
      <c r="F160" s="30"/>
      <c r="G160" s="33">
        <f t="shared" si="23"/>
        <v>0</v>
      </c>
      <c r="H160" s="33">
        <f t="shared" si="23"/>
        <v>0</v>
      </c>
      <c r="I160" s="33">
        <f t="shared" si="23"/>
        <v>0</v>
      </c>
      <c r="J160" s="47"/>
      <c r="K160" s="47"/>
    </row>
    <row r="161" spans="1:11" ht="15">
      <c r="A161" s="34" t="s">
        <v>22</v>
      </c>
      <c r="B161" s="39">
        <v>911</v>
      </c>
      <c r="C161" s="70" t="s">
        <v>2</v>
      </c>
      <c r="D161" s="70" t="s">
        <v>71</v>
      </c>
      <c r="E161" s="90" t="s">
        <v>194</v>
      </c>
      <c r="F161" s="30" t="s">
        <v>50</v>
      </c>
      <c r="G161" s="33">
        <f t="shared" si="23"/>
        <v>0</v>
      </c>
      <c r="H161" s="33">
        <f t="shared" si="23"/>
        <v>0</v>
      </c>
      <c r="I161" s="33">
        <f t="shared" si="23"/>
        <v>0</v>
      </c>
      <c r="J161" s="47"/>
      <c r="K161" s="47"/>
    </row>
    <row r="162" spans="1:11" ht="27">
      <c r="A162" s="34" t="s">
        <v>23</v>
      </c>
      <c r="B162" s="39">
        <v>911</v>
      </c>
      <c r="C162" s="70" t="s">
        <v>2</v>
      </c>
      <c r="D162" s="70" t="s">
        <v>71</v>
      </c>
      <c r="E162" s="90" t="s">
        <v>194</v>
      </c>
      <c r="F162" s="30" t="s">
        <v>51</v>
      </c>
      <c r="G162" s="33">
        <f t="shared" si="23"/>
        <v>0</v>
      </c>
      <c r="H162" s="33">
        <f t="shared" si="23"/>
        <v>0</v>
      </c>
      <c r="I162" s="33">
        <f t="shared" si="23"/>
        <v>0</v>
      </c>
      <c r="J162" s="47"/>
      <c r="K162" s="47"/>
    </row>
    <row r="163" spans="1:11" ht="27">
      <c r="A163" s="34" t="s">
        <v>24</v>
      </c>
      <c r="B163" s="39">
        <v>911</v>
      </c>
      <c r="C163" s="70" t="s">
        <v>2</v>
      </c>
      <c r="D163" s="70" t="s">
        <v>71</v>
      </c>
      <c r="E163" s="90" t="s">
        <v>194</v>
      </c>
      <c r="F163" s="30" t="s">
        <v>9</v>
      </c>
      <c r="G163" s="33">
        <v>0</v>
      </c>
      <c r="H163" s="33">
        <v>0</v>
      </c>
      <c r="I163" s="33">
        <v>0</v>
      </c>
      <c r="J163" s="47"/>
      <c r="K163" s="47"/>
    </row>
    <row r="164" spans="1:11" ht="15">
      <c r="A164" s="7" t="s">
        <v>39</v>
      </c>
      <c r="B164" s="63">
        <v>911</v>
      </c>
      <c r="C164" s="80" t="s">
        <v>3</v>
      </c>
      <c r="D164" s="80"/>
      <c r="E164" s="90"/>
      <c r="F164" s="27"/>
      <c r="G164" s="124">
        <f>G165+G176+G196</f>
        <v>26809.54</v>
      </c>
      <c r="H164" s="48">
        <f>H165+H176+H196</f>
        <v>5061.55</v>
      </c>
      <c r="I164" s="48">
        <f>H164*100/G164</f>
        <v>18.879660001626288</v>
      </c>
      <c r="J164" s="47"/>
      <c r="K164" s="47"/>
    </row>
    <row r="165" spans="1:11" ht="15">
      <c r="A165" s="7" t="s">
        <v>60</v>
      </c>
      <c r="B165" s="63">
        <v>911</v>
      </c>
      <c r="C165" s="80" t="s">
        <v>3</v>
      </c>
      <c r="D165" s="80" t="s">
        <v>0</v>
      </c>
      <c r="E165" s="98"/>
      <c r="F165" s="27"/>
      <c r="G165" s="13">
        <f>G166</f>
        <v>446.57</v>
      </c>
      <c r="H165" s="48">
        <f>H168+H172</f>
        <v>275.93</v>
      </c>
      <c r="I165" s="48">
        <f>H165*100/G165</f>
        <v>61.78874532548089</v>
      </c>
      <c r="J165" s="47"/>
      <c r="K165" s="47"/>
    </row>
    <row r="166" spans="1:11" ht="39.75">
      <c r="A166" s="101" t="s">
        <v>80</v>
      </c>
      <c r="B166" s="63">
        <v>911</v>
      </c>
      <c r="C166" s="80" t="s">
        <v>3</v>
      </c>
      <c r="D166" s="80" t="s">
        <v>0</v>
      </c>
      <c r="E166" s="89" t="s">
        <v>81</v>
      </c>
      <c r="F166" s="27"/>
      <c r="G166" s="13">
        <f>G167</f>
        <v>446.57</v>
      </c>
      <c r="H166" s="59">
        <f>H167</f>
        <v>275.93</v>
      </c>
      <c r="I166" s="59">
        <f>I167</f>
        <v>61.78874532548089</v>
      </c>
      <c r="J166" s="47"/>
      <c r="K166" s="47"/>
    </row>
    <row r="167" spans="1:11" ht="15">
      <c r="A167" s="39" t="s">
        <v>154</v>
      </c>
      <c r="B167" s="43">
        <v>911</v>
      </c>
      <c r="C167" s="70" t="s">
        <v>3</v>
      </c>
      <c r="D167" s="70" t="s">
        <v>0</v>
      </c>
      <c r="E167" s="98" t="s">
        <v>155</v>
      </c>
      <c r="F167" s="27"/>
      <c r="G167" s="13">
        <f>G168+G172</f>
        <v>446.57</v>
      </c>
      <c r="H167" s="48">
        <f>H168+H172</f>
        <v>275.93</v>
      </c>
      <c r="I167" s="48">
        <f>H167*100/G167</f>
        <v>61.78874532548089</v>
      </c>
      <c r="J167" s="47"/>
      <c r="K167" s="47"/>
    </row>
    <row r="168" spans="1:11" ht="26.25">
      <c r="A168" s="9" t="s">
        <v>61</v>
      </c>
      <c r="B168" s="43">
        <v>911</v>
      </c>
      <c r="C168" s="70" t="s">
        <v>3</v>
      </c>
      <c r="D168" s="70" t="s">
        <v>0</v>
      </c>
      <c r="E168" s="98" t="s">
        <v>159</v>
      </c>
      <c r="F168" s="27"/>
      <c r="G168" s="33">
        <f>G169</f>
        <v>346.57</v>
      </c>
      <c r="H168" s="33">
        <f aca="true" t="shared" si="24" ref="H168:I170">H169</f>
        <v>175.93</v>
      </c>
      <c r="I168" s="33">
        <f t="shared" si="24"/>
        <v>50.763193582825984</v>
      </c>
      <c r="J168" s="47"/>
      <c r="K168" s="47"/>
    </row>
    <row r="169" spans="1:11" ht="15" customHeight="1">
      <c r="A169" s="39" t="s">
        <v>22</v>
      </c>
      <c r="B169" s="43">
        <v>911</v>
      </c>
      <c r="C169" s="70" t="s">
        <v>3</v>
      </c>
      <c r="D169" s="70" t="s">
        <v>0</v>
      </c>
      <c r="E169" s="98" t="s">
        <v>159</v>
      </c>
      <c r="F169" s="27" t="s">
        <v>50</v>
      </c>
      <c r="G169" s="33">
        <f>G170</f>
        <v>346.57</v>
      </c>
      <c r="H169" s="33">
        <f t="shared" si="24"/>
        <v>175.93</v>
      </c>
      <c r="I169" s="33">
        <f t="shared" si="24"/>
        <v>50.763193582825984</v>
      </c>
      <c r="J169" s="47"/>
      <c r="K169" s="47"/>
    </row>
    <row r="170" spans="1:11" ht="27">
      <c r="A170" s="39" t="s">
        <v>23</v>
      </c>
      <c r="B170" s="43">
        <v>911</v>
      </c>
      <c r="C170" s="70" t="s">
        <v>3</v>
      </c>
      <c r="D170" s="70" t="s">
        <v>0</v>
      </c>
      <c r="E170" s="98" t="s">
        <v>159</v>
      </c>
      <c r="F170" s="27" t="s">
        <v>51</v>
      </c>
      <c r="G170" s="33">
        <f>G171</f>
        <v>346.57</v>
      </c>
      <c r="H170" s="33">
        <f t="shared" si="24"/>
        <v>175.93</v>
      </c>
      <c r="I170" s="33">
        <f t="shared" si="24"/>
        <v>50.763193582825984</v>
      </c>
      <c r="J170" s="47"/>
      <c r="K170" s="47"/>
    </row>
    <row r="171" spans="1:11" ht="27">
      <c r="A171" s="39" t="s">
        <v>24</v>
      </c>
      <c r="B171" s="43">
        <v>911</v>
      </c>
      <c r="C171" s="70" t="s">
        <v>3</v>
      </c>
      <c r="D171" s="70" t="s">
        <v>0</v>
      </c>
      <c r="E171" s="98" t="s">
        <v>159</v>
      </c>
      <c r="F171" s="27" t="s">
        <v>9</v>
      </c>
      <c r="G171" s="33">
        <v>346.57</v>
      </c>
      <c r="H171" s="33">
        <v>175.93</v>
      </c>
      <c r="I171" s="33">
        <f>H171*100/G171</f>
        <v>50.763193582825984</v>
      </c>
      <c r="J171" s="47"/>
      <c r="K171" s="47"/>
    </row>
    <row r="172" spans="1:11" ht="26.25">
      <c r="A172" s="145" t="s">
        <v>225</v>
      </c>
      <c r="B172" s="43">
        <v>911</v>
      </c>
      <c r="C172" s="70" t="s">
        <v>3</v>
      </c>
      <c r="D172" s="70" t="s">
        <v>0</v>
      </c>
      <c r="E172" s="98" t="s">
        <v>228</v>
      </c>
      <c r="F172" s="27"/>
      <c r="G172" s="33">
        <f aca="true" t="shared" si="25" ref="G172:I174">G173</f>
        <v>100</v>
      </c>
      <c r="H172" s="33">
        <f t="shared" si="25"/>
        <v>100</v>
      </c>
      <c r="I172" s="33">
        <f t="shared" si="25"/>
        <v>100</v>
      </c>
      <c r="J172" s="47"/>
      <c r="K172" s="47"/>
    </row>
    <row r="173" spans="1:11" ht="15">
      <c r="A173" s="145" t="s">
        <v>27</v>
      </c>
      <c r="B173" s="43">
        <v>911</v>
      </c>
      <c r="C173" s="70" t="s">
        <v>3</v>
      </c>
      <c r="D173" s="70" t="s">
        <v>0</v>
      </c>
      <c r="E173" s="98" t="s">
        <v>228</v>
      </c>
      <c r="F173" s="27" t="s">
        <v>54</v>
      </c>
      <c r="G173" s="33">
        <f t="shared" si="25"/>
        <v>100</v>
      </c>
      <c r="H173" s="33">
        <f t="shared" si="25"/>
        <v>100</v>
      </c>
      <c r="I173" s="33">
        <f t="shared" si="25"/>
        <v>100</v>
      </c>
      <c r="J173" s="47"/>
      <c r="K173" s="47"/>
    </row>
    <row r="174" spans="1:11" ht="39">
      <c r="A174" s="145" t="s">
        <v>226</v>
      </c>
      <c r="B174" s="43">
        <v>911</v>
      </c>
      <c r="C174" s="70" t="s">
        <v>3</v>
      </c>
      <c r="D174" s="70" t="s">
        <v>0</v>
      </c>
      <c r="E174" s="98" t="s">
        <v>228</v>
      </c>
      <c r="F174" s="27" t="s">
        <v>229</v>
      </c>
      <c r="G174" s="33">
        <f t="shared" si="25"/>
        <v>100</v>
      </c>
      <c r="H174" s="33">
        <f t="shared" si="25"/>
        <v>100</v>
      </c>
      <c r="I174" s="33">
        <f t="shared" si="25"/>
        <v>100</v>
      </c>
      <c r="J174" s="47"/>
      <c r="K174" s="47"/>
    </row>
    <row r="175" spans="1:11" ht="39">
      <c r="A175" s="145" t="s">
        <v>227</v>
      </c>
      <c r="B175" s="43">
        <v>911</v>
      </c>
      <c r="C175" s="70" t="s">
        <v>3</v>
      </c>
      <c r="D175" s="70" t="s">
        <v>0</v>
      </c>
      <c r="E175" s="98" t="s">
        <v>228</v>
      </c>
      <c r="F175" s="27" t="s">
        <v>230</v>
      </c>
      <c r="G175" s="33">
        <v>100</v>
      </c>
      <c r="H175" s="33">
        <v>100</v>
      </c>
      <c r="I175" s="33">
        <f>H175*100/G175</f>
        <v>100</v>
      </c>
      <c r="J175" s="47"/>
      <c r="K175" s="47"/>
    </row>
    <row r="176" spans="1:11" ht="24.75" customHeight="1">
      <c r="A176" s="40" t="s">
        <v>40</v>
      </c>
      <c r="B176" s="63">
        <v>911</v>
      </c>
      <c r="C176" s="80" t="s">
        <v>3</v>
      </c>
      <c r="D176" s="80" t="s">
        <v>1</v>
      </c>
      <c r="E176" s="98"/>
      <c r="F176" s="27"/>
      <c r="G176" s="124">
        <f>G177</f>
        <v>13576.88</v>
      </c>
      <c r="H176" s="48">
        <f>H177</f>
        <v>0</v>
      </c>
      <c r="I176" s="48">
        <f>I177</f>
        <v>0</v>
      </c>
      <c r="J176" s="47"/>
      <c r="K176" s="47"/>
    </row>
    <row r="177" spans="1:11" ht="39.75">
      <c r="A177" s="101" t="s">
        <v>80</v>
      </c>
      <c r="B177" s="63">
        <v>911</v>
      </c>
      <c r="C177" s="80" t="s">
        <v>3</v>
      </c>
      <c r="D177" s="80" t="s">
        <v>1</v>
      </c>
      <c r="E177" s="89" t="s">
        <v>81</v>
      </c>
      <c r="F177" s="27"/>
      <c r="G177" s="124">
        <f>G178+G183</f>
        <v>13576.88</v>
      </c>
      <c r="H177" s="59">
        <v>0</v>
      </c>
      <c r="I177" s="59">
        <v>0</v>
      </c>
      <c r="J177" s="47"/>
      <c r="K177" s="47"/>
    </row>
    <row r="178" spans="1:11" ht="30" customHeight="1">
      <c r="A178" s="34" t="s">
        <v>156</v>
      </c>
      <c r="B178" s="67">
        <v>911</v>
      </c>
      <c r="C178" s="68" t="s">
        <v>3</v>
      </c>
      <c r="D178" s="68" t="s">
        <v>1</v>
      </c>
      <c r="E178" s="69" t="s">
        <v>157</v>
      </c>
      <c r="F178" s="36"/>
      <c r="G178" s="58">
        <f>G179</f>
        <v>0</v>
      </c>
      <c r="H178" s="48">
        <f aca="true" t="shared" si="26" ref="H178:I181">H179</f>
        <v>0</v>
      </c>
      <c r="I178" s="48">
        <f>I179</f>
        <v>0</v>
      </c>
      <c r="J178" s="47"/>
      <c r="K178" s="47"/>
    </row>
    <row r="179" spans="1:11" ht="19.5" customHeight="1">
      <c r="A179" s="39" t="s">
        <v>40</v>
      </c>
      <c r="B179" s="43">
        <v>911</v>
      </c>
      <c r="C179" s="68" t="s">
        <v>3</v>
      </c>
      <c r="D179" s="68" t="s">
        <v>1</v>
      </c>
      <c r="E179" s="69" t="s">
        <v>158</v>
      </c>
      <c r="F179" s="26"/>
      <c r="G179" s="60">
        <f>G180</f>
        <v>0</v>
      </c>
      <c r="H179" s="62">
        <f t="shared" si="26"/>
        <v>0</v>
      </c>
      <c r="I179" s="62">
        <f t="shared" si="26"/>
        <v>0</v>
      </c>
      <c r="J179" s="47"/>
      <c r="K179" s="47"/>
    </row>
    <row r="180" spans="1:11" ht="27.75" customHeight="1">
      <c r="A180" s="10" t="s">
        <v>22</v>
      </c>
      <c r="B180" s="43">
        <v>911</v>
      </c>
      <c r="C180" s="70" t="s">
        <v>3</v>
      </c>
      <c r="D180" s="70" t="s">
        <v>1</v>
      </c>
      <c r="E180" s="69" t="s">
        <v>158</v>
      </c>
      <c r="F180" s="27" t="s">
        <v>50</v>
      </c>
      <c r="G180" s="110">
        <f>G181</f>
        <v>0</v>
      </c>
      <c r="H180" s="62">
        <f t="shared" si="26"/>
        <v>0</v>
      </c>
      <c r="I180" s="62">
        <f t="shared" si="26"/>
        <v>0</v>
      </c>
      <c r="J180" s="47"/>
      <c r="K180" s="47"/>
    </row>
    <row r="181" spans="1:11" ht="27">
      <c r="A181" s="34" t="s">
        <v>23</v>
      </c>
      <c r="B181" s="43">
        <v>911</v>
      </c>
      <c r="C181" s="70" t="s">
        <v>3</v>
      </c>
      <c r="D181" s="70" t="s">
        <v>1</v>
      </c>
      <c r="E181" s="69" t="s">
        <v>158</v>
      </c>
      <c r="F181" s="27" t="s">
        <v>51</v>
      </c>
      <c r="G181" s="110">
        <f>G182</f>
        <v>0</v>
      </c>
      <c r="H181" s="62">
        <f t="shared" si="26"/>
        <v>0</v>
      </c>
      <c r="I181" s="62">
        <f t="shared" si="26"/>
        <v>0</v>
      </c>
      <c r="J181" s="47"/>
      <c r="K181" s="47"/>
    </row>
    <row r="182" spans="1:11" ht="36" customHeight="1">
      <c r="A182" s="10" t="s">
        <v>24</v>
      </c>
      <c r="B182" s="43">
        <v>911</v>
      </c>
      <c r="C182" s="70" t="s">
        <v>3</v>
      </c>
      <c r="D182" s="70" t="s">
        <v>1</v>
      </c>
      <c r="E182" s="69" t="s">
        <v>158</v>
      </c>
      <c r="F182" s="27" t="s">
        <v>9</v>
      </c>
      <c r="G182" s="110">
        <v>0</v>
      </c>
      <c r="H182" s="62">
        <v>0</v>
      </c>
      <c r="I182" s="62">
        <v>0</v>
      </c>
      <c r="J182" s="47"/>
      <c r="K182" s="47"/>
    </row>
    <row r="183" spans="1:11" ht="34.5" customHeight="1">
      <c r="A183" s="118" t="s">
        <v>160</v>
      </c>
      <c r="B183" s="111">
        <v>911</v>
      </c>
      <c r="C183" s="109" t="s">
        <v>3</v>
      </c>
      <c r="D183" s="109" t="s">
        <v>1</v>
      </c>
      <c r="E183" s="137" t="s">
        <v>164</v>
      </c>
      <c r="F183" s="112"/>
      <c r="G183" s="132">
        <f>G184+G188+G192</f>
        <v>13576.88</v>
      </c>
      <c r="H183" s="120">
        <f>H188</f>
        <v>0</v>
      </c>
      <c r="I183" s="120">
        <f>I184+I188</f>
        <v>0</v>
      </c>
      <c r="J183" s="47"/>
      <c r="K183" s="47"/>
    </row>
    <row r="184" spans="1:11" ht="15">
      <c r="A184" s="107" t="s">
        <v>218</v>
      </c>
      <c r="B184" s="111">
        <v>911</v>
      </c>
      <c r="C184" s="109" t="s">
        <v>3</v>
      </c>
      <c r="D184" s="109" t="s">
        <v>1</v>
      </c>
      <c r="E184" s="119" t="s">
        <v>162</v>
      </c>
      <c r="F184" s="112"/>
      <c r="G184" s="122">
        <f aca="true" t="shared" si="27" ref="G184:I186">G185</f>
        <v>283</v>
      </c>
      <c r="H184" s="120">
        <f t="shared" si="27"/>
        <v>0</v>
      </c>
      <c r="I184" s="120">
        <f t="shared" si="27"/>
        <v>0</v>
      </c>
      <c r="J184" s="47"/>
      <c r="K184" s="47"/>
    </row>
    <row r="185" spans="1:11" ht="19.5" customHeight="1">
      <c r="A185" s="107" t="s">
        <v>22</v>
      </c>
      <c r="B185" s="111">
        <v>911</v>
      </c>
      <c r="C185" s="109" t="s">
        <v>3</v>
      </c>
      <c r="D185" s="109" t="s">
        <v>1</v>
      </c>
      <c r="E185" s="119" t="s">
        <v>162</v>
      </c>
      <c r="F185" s="112" t="s">
        <v>50</v>
      </c>
      <c r="G185" s="122">
        <f t="shared" si="27"/>
        <v>283</v>
      </c>
      <c r="H185" s="120">
        <f t="shared" si="27"/>
        <v>0</v>
      </c>
      <c r="I185" s="120">
        <f t="shared" si="27"/>
        <v>0</v>
      </c>
      <c r="J185" s="47"/>
      <c r="K185" s="47"/>
    </row>
    <row r="186" spans="1:11" ht="30.75" customHeight="1">
      <c r="A186" s="107" t="s">
        <v>23</v>
      </c>
      <c r="B186" s="111">
        <v>911</v>
      </c>
      <c r="C186" s="109" t="s">
        <v>3</v>
      </c>
      <c r="D186" s="109" t="s">
        <v>1</v>
      </c>
      <c r="E186" s="119" t="s">
        <v>162</v>
      </c>
      <c r="F186" s="112" t="s">
        <v>51</v>
      </c>
      <c r="G186" s="122">
        <f t="shared" si="27"/>
        <v>283</v>
      </c>
      <c r="H186" s="120">
        <f t="shared" si="27"/>
        <v>0</v>
      </c>
      <c r="I186" s="120">
        <f t="shared" si="27"/>
        <v>0</v>
      </c>
      <c r="J186" s="47"/>
      <c r="K186" s="47"/>
    </row>
    <row r="187" spans="1:11" ht="27">
      <c r="A187" s="107" t="s">
        <v>95</v>
      </c>
      <c r="B187" s="111">
        <v>911</v>
      </c>
      <c r="C187" s="109" t="s">
        <v>3</v>
      </c>
      <c r="D187" s="109" t="s">
        <v>1</v>
      </c>
      <c r="E187" s="119" t="s">
        <v>162</v>
      </c>
      <c r="F187" s="112" t="s">
        <v>96</v>
      </c>
      <c r="G187" s="122">
        <v>283</v>
      </c>
      <c r="H187" s="120">
        <v>0</v>
      </c>
      <c r="I187" s="120">
        <v>0</v>
      </c>
      <c r="J187" s="47"/>
      <c r="K187" s="47"/>
    </row>
    <row r="188" spans="1:11" ht="32.25" customHeight="1">
      <c r="A188" s="107" t="s">
        <v>98</v>
      </c>
      <c r="B188" s="111">
        <v>911</v>
      </c>
      <c r="C188" s="109" t="s">
        <v>3</v>
      </c>
      <c r="D188" s="109" t="s">
        <v>1</v>
      </c>
      <c r="E188" s="119" t="s">
        <v>161</v>
      </c>
      <c r="F188" s="112"/>
      <c r="G188" s="122">
        <f aca="true" t="shared" si="28" ref="G188:I190">G189</f>
        <v>13178.88</v>
      </c>
      <c r="H188" s="120">
        <f t="shared" si="28"/>
        <v>0</v>
      </c>
      <c r="I188" s="120">
        <f t="shared" si="28"/>
        <v>0</v>
      </c>
      <c r="J188" s="47"/>
      <c r="K188" s="47"/>
    </row>
    <row r="189" spans="1:11" ht="19.5" customHeight="1">
      <c r="A189" s="107" t="s">
        <v>22</v>
      </c>
      <c r="B189" s="111">
        <v>911</v>
      </c>
      <c r="C189" s="109" t="s">
        <v>3</v>
      </c>
      <c r="D189" s="109" t="s">
        <v>1</v>
      </c>
      <c r="E189" s="119" t="s">
        <v>161</v>
      </c>
      <c r="F189" s="112" t="s">
        <v>50</v>
      </c>
      <c r="G189" s="122">
        <f t="shared" si="28"/>
        <v>13178.88</v>
      </c>
      <c r="H189" s="120">
        <f t="shared" si="28"/>
        <v>0</v>
      </c>
      <c r="I189" s="120">
        <f t="shared" si="28"/>
        <v>0</v>
      </c>
      <c r="J189" s="47"/>
      <c r="K189" s="47"/>
    </row>
    <row r="190" spans="1:11" ht="39" customHeight="1">
      <c r="A190" s="107" t="s">
        <v>23</v>
      </c>
      <c r="B190" s="111">
        <v>911</v>
      </c>
      <c r="C190" s="109" t="s">
        <v>3</v>
      </c>
      <c r="D190" s="109" t="s">
        <v>1</v>
      </c>
      <c r="E190" s="119" t="s">
        <v>161</v>
      </c>
      <c r="F190" s="112" t="s">
        <v>51</v>
      </c>
      <c r="G190" s="122">
        <f t="shared" si="28"/>
        <v>13178.88</v>
      </c>
      <c r="H190" s="120">
        <f t="shared" si="28"/>
        <v>0</v>
      </c>
      <c r="I190" s="120">
        <f t="shared" si="28"/>
        <v>0</v>
      </c>
      <c r="J190" s="47"/>
      <c r="K190" s="47"/>
    </row>
    <row r="191" spans="1:11" ht="27">
      <c r="A191" s="107" t="s">
        <v>95</v>
      </c>
      <c r="B191" s="111">
        <v>911</v>
      </c>
      <c r="C191" s="109" t="s">
        <v>3</v>
      </c>
      <c r="D191" s="109" t="s">
        <v>1</v>
      </c>
      <c r="E191" s="119" t="s">
        <v>161</v>
      </c>
      <c r="F191" s="112" t="s">
        <v>96</v>
      </c>
      <c r="G191" s="122">
        <v>13178.88</v>
      </c>
      <c r="H191" s="120">
        <v>0</v>
      </c>
      <c r="I191" s="120">
        <v>0</v>
      </c>
      <c r="J191" s="47"/>
      <c r="K191" s="47"/>
    </row>
    <row r="192" spans="1:11" ht="15">
      <c r="A192" s="107" t="s">
        <v>163</v>
      </c>
      <c r="B192" s="111">
        <v>911</v>
      </c>
      <c r="C192" s="109" t="s">
        <v>3</v>
      </c>
      <c r="D192" s="109" t="s">
        <v>1</v>
      </c>
      <c r="E192" s="119" t="s">
        <v>199</v>
      </c>
      <c r="F192" s="112"/>
      <c r="G192" s="110">
        <f aca="true" t="shared" si="29" ref="G192:I194">G193</f>
        <v>115</v>
      </c>
      <c r="H192" s="120">
        <f t="shared" si="29"/>
        <v>0</v>
      </c>
      <c r="I192" s="120">
        <f t="shared" si="29"/>
        <v>0</v>
      </c>
      <c r="J192" s="47"/>
      <c r="K192" s="47"/>
    </row>
    <row r="193" spans="1:11" ht="19.5" customHeight="1">
      <c r="A193" s="107" t="s">
        <v>22</v>
      </c>
      <c r="B193" s="111">
        <v>911</v>
      </c>
      <c r="C193" s="109" t="s">
        <v>3</v>
      </c>
      <c r="D193" s="109" t="s">
        <v>1</v>
      </c>
      <c r="E193" s="119" t="s">
        <v>199</v>
      </c>
      <c r="F193" s="112" t="s">
        <v>50</v>
      </c>
      <c r="G193" s="110">
        <f t="shared" si="29"/>
        <v>115</v>
      </c>
      <c r="H193" s="120">
        <f t="shared" si="29"/>
        <v>0</v>
      </c>
      <c r="I193" s="120">
        <f t="shared" si="29"/>
        <v>0</v>
      </c>
      <c r="J193" s="47"/>
      <c r="K193" s="47"/>
    </row>
    <row r="194" spans="1:11" ht="27">
      <c r="A194" s="107" t="s">
        <v>23</v>
      </c>
      <c r="B194" s="111">
        <v>911</v>
      </c>
      <c r="C194" s="109" t="s">
        <v>3</v>
      </c>
      <c r="D194" s="109" t="s">
        <v>1</v>
      </c>
      <c r="E194" s="119" t="s">
        <v>199</v>
      </c>
      <c r="F194" s="112" t="s">
        <v>51</v>
      </c>
      <c r="G194" s="110">
        <f t="shared" si="29"/>
        <v>115</v>
      </c>
      <c r="H194" s="120">
        <f t="shared" si="29"/>
        <v>0</v>
      </c>
      <c r="I194" s="120">
        <f t="shared" si="29"/>
        <v>0</v>
      </c>
      <c r="J194" s="47"/>
      <c r="K194" s="47"/>
    </row>
    <row r="195" spans="1:11" ht="27">
      <c r="A195" s="107" t="s">
        <v>95</v>
      </c>
      <c r="B195" s="111">
        <v>911</v>
      </c>
      <c r="C195" s="109" t="s">
        <v>3</v>
      </c>
      <c r="D195" s="109" t="s">
        <v>1</v>
      </c>
      <c r="E195" s="119" t="s">
        <v>199</v>
      </c>
      <c r="F195" s="112" t="s">
        <v>96</v>
      </c>
      <c r="G195" s="110">
        <v>115</v>
      </c>
      <c r="H195" s="120">
        <v>0</v>
      </c>
      <c r="I195" s="120">
        <v>0</v>
      </c>
      <c r="J195" s="47"/>
      <c r="K195" s="47"/>
    </row>
    <row r="196" spans="1:11" ht="15">
      <c r="A196" s="35" t="s">
        <v>41</v>
      </c>
      <c r="B196" s="63">
        <v>911</v>
      </c>
      <c r="C196" s="80" t="s">
        <v>3</v>
      </c>
      <c r="D196" s="80" t="s">
        <v>5</v>
      </c>
      <c r="E196" s="80"/>
      <c r="F196" s="25"/>
      <c r="G196" s="124">
        <f>G197+G207+G225</f>
        <v>12786.09</v>
      </c>
      <c r="H196" s="48">
        <f>H197+H225</f>
        <v>4785.62</v>
      </c>
      <c r="I196" s="48">
        <f>H196*100/G196</f>
        <v>37.42833031833813</v>
      </c>
      <c r="J196" s="47"/>
      <c r="K196" s="47"/>
    </row>
    <row r="197" spans="1:11" ht="39.75">
      <c r="A197" s="101" t="s">
        <v>80</v>
      </c>
      <c r="B197" s="63">
        <v>911</v>
      </c>
      <c r="C197" s="80" t="s">
        <v>3</v>
      </c>
      <c r="D197" s="80" t="s">
        <v>5</v>
      </c>
      <c r="E197" s="89" t="s">
        <v>81</v>
      </c>
      <c r="F197" s="25"/>
      <c r="G197" s="57">
        <f>M200+G198+G203</f>
        <v>8845.81</v>
      </c>
      <c r="H197" s="48">
        <f>H198+H203</f>
        <v>4244.96</v>
      </c>
      <c r="I197" s="48">
        <f>H197*100/G197</f>
        <v>47.98836963488929</v>
      </c>
      <c r="J197" s="47"/>
      <c r="K197" s="47"/>
    </row>
    <row r="198" spans="1:11" ht="15">
      <c r="A198" s="34" t="s">
        <v>166</v>
      </c>
      <c r="B198" s="43">
        <v>911</v>
      </c>
      <c r="C198" s="70" t="s">
        <v>3</v>
      </c>
      <c r="D198" s="70" t="s">
        <v>5</v>
      </c>
      <c r="E198" s="70" t="s">
        <v>111</v>
      </c>
      <c r="F198" s="30"/>
      <c r="G198" s="33">
        <f aca="true" t="shared" si="30" ref="G198:I199">G199</f>
        <v>212.9</v>
      </c>
      <c r="H198" s="55">
        <f t="shared" si="30"/>
        <v>83.37</v>
      </c>
      <c r="I198" s="55">
        <f t="shared" si="30"/>
        <v>39.159229685298264</v>
      </c>
      <c r="J198" s="47"/>
      <c r="K198" s="47"/>
    </row>
    <row r="199" spans="1:11" ht="27">
      <c r="A199" s="34" t="s">
        <v>171</v>
      </c>
      <c r="B199" s="43">
        <v>911</v>
      </c>
      <c r="C199" s="70" t="s">
        <v>3</v>
      </c>
      <c r="D199" s="70" t="s">
        <v>5</v>
      </c>
      <c r="E199" s="70" t="s">
        <v>172</v>
      </c>
      <c r="F199" s="27"/>
      <c r="G199" s="33">
        <f t="shared" si="30"/>
        <v>212.9</v>
      </c>
      <c r="H199" s="55">
        <f t="shared" si="30"/>
        <v>83.37</v>
      </c>
      <c r="I199" s="55">
        <f t="shared" si="30"/>
        <v>39.159229685298264</v>
      </c>
      <c r="J199" s="47"/>
      <c r="K199" s="47"/>
    </row>
    <row r="200" spans="1:11" ht="26.25">
      <c r="A200" s="28" t="s">
        <v>58</v>
      </c>
      <c r="B200" s="43">
        <v>911</v>
      </c>
      <c r="C200" s="70" t="s">
        <v>3</v>
      </c>
      <c r="D200" s="70" t="s">
        <v>5</v>
      </c>
      <c r="E200" s="70" t="s">
        <v>173</v>
      </c>
      <c r="F200" s="27" t="s">
        <v>52</v>
      </c>
      <c r="G200" s="33">
        <f aca="true" t="shared" si="31" ref="G200:I201">G201</f>
        <v>212.9</v>
      </c>
      <c r="H200" s="78">
        <f t="shared" si="31"/>
        <v>83.37</v>
      </c>
      <c r="I200" s="78">
        <f t="shared" si="31"/>
        <v>39.159229685298264</v>
      </c>
      <c r="J200" s="47"/>
      <c r="K200" s="47"/>
    </row>
    <row r="201" spans="1:11" ht="15">
      <c r="A201" s="22" t="s">
        <v>26</v>
      </c>
      <c r="B201" s="43">
        <v>911</v>
      </c>
      <c r="C201" s="70" t="s">
        <v>3</v>
      </c>
      <c r="D201" s="70" t="s">
        <v>5</v>
      </c>
      <c r="E201" s="70" t="s">
        <v>173</v>
      </c>
      <c r="F201" s="27" t="s">
        <v>53</v>
      </c>
      <c r="G201" s="33">
        <f t="shared" si="31"/>
        <v>212.9</v>
      </c>
      <c r="H201" s="55">
        <f t="shared" si="31"/>
        <v>83.37</v>
      </c>
      <c r="I201" s="55">
        <f t="shared" si="31"/>
        <v>39.159229685298264</v>
      </c>
      <c r="J201" s="47"/>
      <c r="K201" s="47"/>
    </row>
    <row r="202" spans="1:11" ht="39.75">
      <c r="A202" s="34" t="s">
        <v>25</v>
      </c>
      <c r="B202" s="43">
        <v>911</v>
      </c>
      <c r="C202" s="70" t="s">
        <v>3</v>
      </c>
      <c r="D202" s="70" t="s">
        <v>5</v>
      </c>
      <c r="E202" s="70" t="s">
        <v>173</v>
      </c>
      <c r="F202" s="27" t="s">
        <v>14</v>
      </c>
      <c r="G202" s="33">
        <v>212.9</v>
      </c>
      <c r="H202" s="78">
        <v>83.37</v>
      </c>
      <c r="I202" s="78">
        <f>H202*100/G202</f>
        <v>39.159229685298264</v>
      </c>
      <c r="J202" s="47"/>
      <c r="K202" s="47"/>
    </row>
    <row r="203" spans="1:11" ht="27">
      <c r="A203" s="35" t="s">
        <v>219</v>
      </c>
      <c r="B203" s="99">
        <v>911</v>
      </c>
      <c r="C203" s="80" t="s">
        <v>3</v>
      </c>
      <c r="D203" s="80" t="s">
        <v>5</v>
      </c>
      <c r="E203" s="80" t="s">
        <v>174</v>
      </c>
      <c r="F203" s="25"/>
      <c r="G203" s="13">
        <f>G204</f>
        <v>8632.91</v>
      </c>
      <c r="H203" s="59">
        <f>H204</f>
        <v>4161.59</v>
      </c>
      <c r="I203" s="59">
        <f>I204</f>
        <v>48.20610894819939</v>
      </c>
      <c r="J203" s="73"/>
      <c r="K203" s="47"/>
    </row>
    <row r="204" spans="1:11" ht="26.25">
      <c r="A204" s="28" t="s">
        <v>58</v>
      </c>
      <c r="B204" s="43">
        <v>911</v>
      </c>
      <c r="C204" s="70" t="s">
        <v>3</v>
      </c>
      <c r="D204" s="70" t="s">
        <v>5</v>
      </c>
      <c r="E204" s="70" t="s">
        <v>198</v>
      </c>
      <c r="F204" s="30" t="s">
        <v>52</v>
      </c>
      <c r="G204" s="74">
        <f>G205</f>
        <v>8632.91</v>
      </c>
      <c r="H204" s="76">
        <f aca="true" t="shared" si="32" ref="G204:I205">H205</f>
        <v>4161.59</v>
      </c>
      <c r="I204" s="76">
        <f t="shared" si="32"/>
        <v>48.20610894819939</v>
      </c>
      <c r="J204" s="47"/>
      <c r="K204" s="47"/>
    </row>
    <row r="205" spans="1:11" ht="15">
      <c r="A205" s="22" t="s">
        <v>26</v>
      </c>
      <c r="B205" s="43">
        <v>911</v>
      </c>
      <c r="C205" s="70" t="s">
        <v>3</v>
      </c>
      <c r="D205" s="70" t="s">
        <v>5</v>
      </c>
      <c r="E205" s="70" t="s">
        <v>198</v>
      </c>
      <c r="F205" s="27" t="s">
        <v>53</v>
      </c>
      <c r="G205" s="33">
        <f t="shared" si="32"/>
        <v>8632.91</v>
      </c>
      <c r="H205" s="76">
        <f t="shared" si="32"/>
        <v>4161.59</v>
      </c>
      <c r="I205" s="76">
        <f t="shared" si="32"/>
        <v>48.20610894819939</v>
      </c>
      <c r="J205" s="47"/>
      <c r="K205" s="47"/>
    </row>
    <row r="206" spans="1:11" ht="39.75">
      <c r="A206" s="34" t="s">
        <v>25</v>
      </c>
      <c r="B206" s="43">
        <v>911</v>
      </c>
      <c r="C206" s="82" t="s">
        <v>3</v>
      </c>
      <c r="D206" s="70" t="s">
        <v>5</v>
      </c>
      <c r="E206" s="70" t="s">
        <v>197</v>
      </c>
      <c r="F206" s="27" t="s">
        <v>14</v>
      </c>
      <c r="G206" s="33">
        <v>8632.91</v>
      </c>
      <c r="H206" s="77">
        <v>4161.59</v>
      </c>
      <c r="I206" s="77">
        <f>H206*100/G206</f>
        <v>48.20610894819939</v>
      </c>
      <c r="J206" s="47"/>
      <c r="K206" s="47"/>
    </row>
    <row r="207" spans="1:11" ht="15">
      <c r="A207" s="105" t="s">
        <v>175</v>
      </c>
      <c r="B207" s="114">
        <v>911</v>
      </c>
      <c r="C207" s="106" t="s">
        <v>3</v>
      </c>
      <c r="D207" s="106" t="s">
        <v>5</v>
      </c>
      <c r="E207" s="106" t="s">
        <v>176</v>
      </c>
      <c r="F207" s="115"/>
      <c r="G207" s="123">
        <f>G208+G217+G221</f>
        <v>2164.6000000000004</v>
      </c>
      <c r="H207" s="116">
        <f>H209</f>
        <v>0</v>
      </c>
      <c r="I207" s="116">
        <f>I209</f>
        <v>0</v>
      </c>
      <c r="J207" s="47"/>
      <c r="K207" s="47"/>
    </row>
    <row r="208" spans="1:11" ht="39.75">
      <c r="A208" s="105" t="s">
        <v>177</v>
      </c>
      <c r="B208" s="114">
        <v>911</v>
      </c>
      <c r="C208" s="106" t="s">
        <v>3</v>
      </c>
      <c r="D208" s="106" t="s">
        <v>5</v>
      </c>
      <c r="E208" s="106" t="s">
        <v>178</v>
      </c>
      <c r="F208" s="115"/>
      <c r="G208" s="123">
        <f>G209+G213</f>
        <v>2115.3</v>
      </c>
      <c r="H208" s="116">
        <f aca="true" t="shared" si="33" ref="G208:I209">H209</f>
        <v>0</v>
      </c>
      <c r="I208" s="116">
        <f t="shared" si="33"/>
        <v>0</v>
      </c>
      <c r="J208" s="47"/>
      <c r="K208" s="47"/>
    </row>
    <row r="209" spans="1:11" ht="15">
      <c r="A209" s="107" t="s">
        <v>97</v>
      </c>
      <c r="B209" s="111">
        <v>911</v>
      </c>
      <c r="C209" s="117" t="s">
        <v>3</v>
      </c>
      <c r="D209" s="109" t="s">
        <v>5</v>
      </c>
      <c r="E209" s="109" t="s">
        <v>179</v>
      </c>
      <c r="F209" s="112"/>
      <c r="G209" s="122">
        <f t="shared" si="33"/>
        <v>1555.556</v>
      </c>
      <c r="H209" s="113">
        <f t="shared" si="33"/>
        <v>0</v>
      </c>
      <c r="I209" s="113">
        <f t="shared" si="33"/>
        <v>0</v>
      </c>
      <c r="J209" s="47"/>
      <c r="K209" s="47"/>
    </row>
    <row r="210" spans="1:11" ht="19.5" customHeight="1">
      <c r="A210" s="107" t="s">
        <v>22</v>
      </c>
      <c r="B210" s="111">
        <v>911</v>
      </c>
      <c r="C210" s="117" t="s">
        <v>3</v>
      </c>
      <c r="D210" s="109" t="s">
        <v>5</v>
      </c>
      <c r="E210" s="109" t="s">
        <v>179</v>
      </c>
      <c r="F210" s="112" t="s">
        <v>50</v>
      </c>
      <c r="G210" s="122">
        <f aca="true" t="shared" si="34" ref="G210:I211">G211</f>
        <v>1555.556</v>
      </c>
      <c r="H210" s="113">
        <f t="shared" si="34"/>
        <v>0</v>
      </c>
      <c r="I210" s="113">
        <f t="shared" si="34"/>
        <v>0</v>
      </c>
      <c r="J210" s="47"/>
      <c r="K210" s="47"/>
    </row>
    <row r="211" spans="1:11" ht="30.75" customHeight="1">
      <c r="A211" s="107" t="s">
        <v>23</v>
      </c>
      <c r="B211" s="111">
        <v>911</v>
      </c>
      <c r="C211" s="117" t="s">
        <v>3</v>
      </c>
      <c r="D211" s="109" t="s">
        <v>5</v>
      </c>
      <c r="E211" s="109" t="s">
        <v>179</v>
      </c>
      <c r="F211" s="112" t="s">
        <v>51</v>
      </c>
      <c r="G211" s="122">
        <f t="shared" si="34"/>
        <v>1555.556</v>
      </c>
      <c r="H211" s="113">
        <f t="shared" si="34"/>
        <v>0</v>
      </c>
      <c r="I211" s="113">
        <f t="shared" si="34"/>
        <v>0</v>
      </c>
      <c r="J211" s="47"/>
      <c r="K211" s="47"/>
    </row>
    <row r="212" spans="1:11" ht="31.5" customHeight="1">
      <c r="A212" s="108" t="s">
        <v>24</v>
      </c>
      <c r="B212" s="111">
        <v>911</v>
      </c>
      <c r="C212" s="117" t="s">
        <v>3</v>
      </c>
      <c r="D212" s="109" t="s">
        <v>5</v>
      </c>
      <c r="E212" s="109" t="s">
        <v>179</v>
      </c>
      <c r="F212" s="112" t="s">
        <v>9</v>
      </c>
      <c r="G212" s="122">
        <v>1555.556</v>
      </c>
      <c r="H212" s="113">
        <v>0</v>
      </c>
      <c r="I212" s="113">
        <v>0</v>
      </c>
      <c r="J212" s="47"/>
      <c r="K212" s="47"/>
    </row>
    <row r="213" spans="1:11" ht="19.5" customHeight="1">
      <c r="A213" s="108" t="s">
        <v>206</v>
      </c>
      <c r="B213" s="111">
        <v>911</v>
      </c>
      <c r="C213" s="117" t="s">
        <v>3</v>
      </c>
      <c r="D213" s="109" t="s">
        <v>5</v>
      </c>
      <c r="E213" s="109" t="s">
        <v>207</v>
      </c>
      <c r="F213" s="112"/>
      <c r="G213" s="122">
        <f aca="true" t="shared" si="35" ref="G213:I215">G214</f>
        <v>559.744</v>
      </c>
      <c r="H213" s="113">
        <f t="shared" si="35"/>
        <v>0</v>
      </c>
      <c r="I213" s="113">
        <f t="shared" si="35"/>
        <v>0</v>
      </c>
      <c r="J213" s="47"/>
      <c r="K213" s="47"/>
    </row>
    <row r="214" spans="1:11" ht="31.5" customHeight="1">
      <c r="A214" s="107" t="s">
        <v>22</v>
      </c>
      <c r="B214" s="111">
        <v>911</v>
      </c>
      <c r="C214" s="117" t="s">
        <v>3</v>
      </c>
      <c r="D214" s="109" t="s">
        <v>5</v>
      </c>
      <c r="E214" s="109" t="s">
        <v>207</v>
      </c>
      <c r="F214" s="112" t="s">
        <v>50</v>
      </c>
      <c r="G214" s="122">
        <f t="shared" si="35"/>
        <v>559.744</v>
      </c>
      <c r="H214" s="113">
        <f t="shared" si="35"/>
        <v>0</v>
      </c>
      <c r="I214" s="113">
        <f t="shared" si="35"/>
        <v>0</v>
      </c>
      <c r="J214" s="47"/>
      <c r="K214" s="47"/>
    </row>
    <row r="215" spans="1:11" ht="31.5" customHeight="1">
      <c r="A215" s="107" t="s">
        <v>23</v>
      </c>
      <c r="B215" s="111">
        <v>911</v>
      </c>
      <c r="C215" s="117" t="s">
        <v>3</v>
      </c>
      <c r="D215" s="109" t="s">
        <v>5</v>
      </c>
      <c r="E215" s="109" t="s">
        <v>207</v>
      </c>
      <c r="F215" s="112" t="s">
        <v>51</v>
      </c>
      <c r="G215" s="122">
        <f t="shared" si="35"/>
        <v>559.744</v>
      </c>
      <c r="H215" s="113">
        <f t="shared" si="35"/>
        <v>0</v>
      </c>
      <c r="I215" s="113">
        <f t="shared" si="35"/>
        <v>0</v>
      </c>
      <c r="J215" s="47"/>
      <c r="K215" s="47"/>
    </row>
    <row r="216" spans="1:11" ht="31.5" customHeight="1">
      <c r="A216" s="108" t="s">
        <v>24</v>
      </c>
      <c r="B216" s="111">
        <v>911</v>
      </c>
      <c r="C216" s="117" t="s">
        <v>3</v>
      </c>
      <c r="D216" s="109" t="s">
        <v>5</v>
      </c>
      <c r="E216" s="109" t="s">
        <v>207</v>
      </c>
      <c r="F216" s="112" t="s">
        <v>9</v>
      </c>
      <c r="G216" s="122">
        <v>559.744</v>
      </c>
      <c r="H216" s="113">
        <v>0</v>
      </c>
      <c r="I216" s="113">
        <v>0</v>
      </c>
      <c r="J216" s="47"/>
      <c r="K216" s="47"/>
    </row>
    <row r="217" spans="1:11" ht="34.5" customHeight="1">
      <c r="A217" s="108" t="s">
        <v>106</v>
      </c>
      <c r="B217" s="111">
        <v>911</v>
      </c>
      <c r="C217" s="109" t="s">
        <v>3</v>
      </c>
      <c r="D217" s="109" t="s">
        <v>5</v>
      </c>
      <c r="E217" s="109" t="s">
        <v>200</v>
      </c>
      <c r="F217" s="112"/>
      <c r="G217" s="122">
        <f aca="true" t="shared" si="36" ref="G217:I219">G218</f>
        <v>4</v>
      </c>
      <c r="H217" s="113">
        <f t="shared" si="36"/>
        <v>0</v>
      </c>
      <c r="I217" s="113">
        <f t="shared" si="36"/>
        <v>0</v>
      </c>
      <c r="J217" s="47"/>
      <c r="K217" s="47"/>
    </row>
    <row r="218" spans="1:11" ht="15" customHeight="1">
      <c r="A218" s="107" t="s">
        <v>22</v>
      </c>
      <c r="B218" s="111">
        <v>911</v>
      </c>
      <c r="C218" s="109" t="s">
        <v>3</v>
      </c>
      <c r="D218" s="109" t="s">
        <v>5</v>
      </c>
      <c r="E218" s="109" t="s">
        <v>200</v>
      </c>
      <c r="F218" s="112" t="s">
        <v>50</v>
      </c>
      <c r="G218" s="122">
        <f t="shared" si="36"/>
        <v>4</v>
      </c>
      <c r="H218" s="113">
        <f t="shared" si="36"/>
        <v>0</v>
      </c>
      <c r="I218" s="113">
        <f t="shared" si="36"/>
        <v>0</v>
      </c>
      <c r="J218" s="47"/>
      <c r="K218" s="47"/>
    </row>
    <row r="219" spans="1:11" ht="24.75" customHeight="1">
      <c r="A219" s="107" t="s">
        <v>23</v>
      </c>
      <c r="B219" s="111">
        <v>911</v>
      </c>
      <c r="C219" s="109" t="s">
        <v>3</v>
      </c>
      <c r="D219" s="109" t="s">
        <v>5</v>
      </c>
      <c r="E219" s="109" t="s">
        <v>200</v>
      </c>
      <c r="F219" s="112" t="s">
        <v>51</v>
      </c>
      <c r="G219" s="122">
        <f t="shared" si="36"/>
        <v>4</v>
      </c>
      <c r="H219" s="113">
        <f t="shared" si="36"/>
        <v>0</v>
      </c>
      <c r="I219" s="113">
        <f t="shared" si="36"/>
        <v>0</v>
      </c>
      <c r="J219" s="47"/>
      <c r="K219" s="47"/>
    </row>
    <row r="220" spans="1:11" ht="24.75" customHeight="1">
      <c r="A220" s="108" t="s">
        <v>24</v>
      </c>
      <c r="B220" s="111">
        <v>911</v>
      </c>
      <c r="C220" s="109" t="s">
        <v>3</v>
      </c>
      <c r="D220" s="109" t="s">
        <v>5</v>
      </c>
      <c r="E220" s="109" t="s">
        <v>200</v>
      </c>
      <c r="F220" s="112" t="s">
        <v>9</v>
      </c>
      <c r="G220" s="122">
        <v>4</v>
      </c>
      <c r="H220" s="113">
        <v>0</v>
      </c>
      <c r="I220" s="113">
        <v>0</v>
      </c>
      <c r="J220" s="47"/>
      <c r="K220" s="47"/>
    </row>
    <row r="221" spans="1:11" ht="15" customHeight="1">
      <c r="A221" s="108" t="s">
        <v>94</v>
      </c>
      <c r="B221" s="111">
        <v>911</v>
      </c>
      <c r="C221" s="109" t="s">
        <v>3</v>
      </c>
      <c r="D221" s="109" t="s">
        <v>5</v>
      </c>
      <c r="E221" s="109" t="s">
        <v>180</v>
      </c>
      <c r="F221" s="112"/>
      <c r="G221" s="122">
        <f aca="true" t="shared" si="37" ref="G221:I223">G222</f>
        <v>45.3</v>
      </c>
      <c r="H221" s="113">
        <f t="shared" si="37"/>
        <v>0</v>
      </c>
      <c r="I221" s="113">
        <f t="shared" si="37"/>
        <v>0</v>
      </c>
      <c r="J221" s="47"/>
      <c r="K221" s="47"/>
    </row>
    <row r="222" spans="1:11" ht="24.75" customHeight="1">
      <c r="A222" s="107" t="s">
        <v>22</v>
      </c>
      <c r="B222" s="111">
        <v>911</v>
      </c>
      <c r="C222" s="109" t="s">
        <v>3</v>
      </c>
      <c r="D222" s="109" t="s">
        <v>5</v>
      </c>
      <c r="E222" s="109" t="s">
        <v>180</v>
      </c>
      <c r="F222" s="112" t="s">
        <v>50</v>
      </c>
      <c r="G222" s="122">
        <f t="shared" si="37"/>
        <v>45.3</v>
      </c>
      <c r="H222" s="113">
        <f t="shared" si="37"/>
        <v>0</v>
      </c>
      <c r="I222" s="113">
        <f t="shared" si="37"/>
        <v>0</v>
      </c>
      <c r="J222" s="47"/>
      <c r="K222" s="47"/>
    </row>
    <row r="223" spans="1:11" ht="24.75" customHeight="1">
      <c r="A223" s="107" t="s">
        <v>23</v>
      </c>
      <c r="B223" s="111">
        <v>911</v>
      </c>
      <c r="C223" s="109" t="s">
        <v>3</v>
      </c>
      <c r="D223" s="109" t="s">
        <v>5</v>
      </c>
      <c r="E223" s="109" t="s">
        <v>180</v>
      </c>
      <c r="F223" s="112" t="s">
        <v>51</v>
      </c>
      <c r="G223" s="122">
        <f t="shared" si="37"/>
        <v>45.3</v>
      </c>
      <c r="H223" s="113">
        <f t="shared" si="37"/>
        <v>0</v>
      </c>
      <c r="I223" s="113">
        <f t="shared" si="37"/>
        <v>0</v>
      </c>
      <c r="J223" s="47"/>
      <c r="K223" s="47"/>
    </row>
    <row r="224" spans="1:11" ht="24.75" customHeight="1">
      <c r="A224" s="108" t="s">
        <v>24</v>
      </c>
      <c r="B224" s="111">
        <v>911</v>
      </c>
      <c r="C224" s="109" t="s">
        <v>3</v>
      </c>
      <c r="D224" s="109" t="s">
        <v>5</v>
      </c>
      <c r="E224" s="109" t="s">
        <v>180</v>
      </c>
      <c r="F224" s="112" t="s">
        <v>9</v>
      </c>
      <c r="G224" s="122">
        <v>45.3</v>
      </c>
      <c r="H224" s="113">
        <v>0</v>
      </c>
      <c r="I224" s="113">
        <v>0</v>
      </c>
      <c r="J224" s="47"/>
      <c r="K224" s="47"/>
    </row>
    <row r="225" spans="1:11" ht="24.75" customHeight="1">
      <c r="A225" s="105" t="s">
        <v>165</v>
      </c>
      <c r="B225" s="114">
        <v>911</v>
      </c>
      <c r="C225" s="106" t="s">
        <v>3</v>
      </c>
      <c r="D225" s="106" t="s">
        <v>5</v>
      </c>
      <c r="E225" s="121" t="s">
        <v>99</v>
      </c>
      <c r="F225" s="138"/>
      <c r="G225" s="140">
        <f>G226+G232+G236</f>
        <v>1775.68</v>
      </c>
      <c r="H225" s="141">
        <f>H226+H232+H236</f>
        <v>540.66</v>
      </c>
      <c r="I225" s="141">
        <f>H225*100/G225</f>
        <v>30.448053703369975</v>
      </c>
      <c r="J225" s="47"/>
      <c r="K225" s="47"/>
    </row>
    <row r="226" spans="1:11" ht="24.75" customHeight="1">
      <c r="A226" s="107" t="s">
        <v>166</v>
      </c>
      <c r="B226" s="111">
        <v>911</v>
      </c>
      <c r="C226" s="109" t="s">
        <v>3</v>
      </c>
      <c r="D226" s="109" t="s">
        <v>5</v>
      </c>
      <c r="E226" s="119" t="s">
        <v>167</v>
      </c>
      <c r="F226" s="112"/>
      <c r="G226" s="110">
        <f aca="true" t="shared" si="38" ref="G226:I230">G227</f>
        <v>1735.94</v>
      </c>
      <c r="H226" s="120">
        <f t="shared" si="38"/>
        <v>500.92</v>
      </c>
      <c r="I226" s="120">
        <f t="shared" si="38"/>
        <v>28.855836031199235</v>
      </c>
      <c r="J226" s="47"/>
      <c r="K226" s="47"/>
    </row>
    <row r="227" spans="1:11" ht="24.75" customHeight="1">
      <c r="A227" s="107" t="s">
        <v>168</v>
      </c>
      <c r="B227" s="111">
        <v>911</v>
      </c>
      <c r="C227" s="109" t="s">
        <v>3</v>
      </c>
      <c r="D227" s="109" t="s">
        <v>5</v>
      </c>
      <c r="E227" s="119" t="s">
        <v>169</v>
      </c>
      <c r="F227" s="112"/>
      <c r="G227" s="110">
        <f t="shared" si="38"/>
        <v>1735.94</v>
      </c>
      <c r="H227" s="120">
        <f t="shared" si="38"/>
        <v>500.92</v>
      </c>
      <c r="I227" s="120">
        <f t="shared" si="38"/>
        <v>28.855836031199235</v>
      </c>
      <c r="J227" s="47"/>
      <c r="K227" s="47"/>
    </row>
    <row r="228" spans="1:11" ht="24.75" customHeight="1">
      <c r="A228" s="107" t="s">
        <v>231</v>
      </c>
      <c r="B228" s="111">
        <v>911</v>
      </c>
      <c r="C228" s="109" t="s">
        <v>3</v>
      </c>
      <c r="D228" s="109" t="s">
        <v>5</v>
      </c>
      <c r="E228" s="119" t="s">
        <v>170</v>
      </c>
      <c r="F228" s="112"/>
      <c r="G228" s="110">
        <f t="shared" si="38"/>
        <v>1735.94</v>
      </c>
      <c r="H228" s="120">
        <f t="shared" si="38"/>
        <v>500.92</v>
      </c>
      <c r="I228" s="120">
        <f t="shared" si="38"/>
        <v>28.855836031199235</v>
      </c>
      <c r="J228" s="47"/>
      <c r="K228" s="47"/>
    </row>
    <row r="229" spans="1:11" ht="24.75" customHeight="1">
      <c r="A229" s="10" t="s">
        <v>22</v>
      </c>
      <c r="B229" s="111">
        <v>911</v>
      </c>
      <c r="C229" s="109" t="s">
        <v>3</v>
      </c>
      <c r="D229" s="109" t="s">
        <v>5</v>
      </c>
      <c r="E229" s="119" t="s">
        <v>170</v>
      </c>
      <c r="F229" s="112" t="s">
        <v>50</v>
      </c>
      <c r="G229" s="110">
        <f t="shared" si="38"/>
        <v>1735.94</v>
      </c>
      <c r="H229" s="120">
        <f t="shared" si="38"/>
        <v>500.92</v>
      </c>
      <c r="I229" s="120">
        <f t="shared" si="38"/>
        <v>28.855836031199235</v>
      </c>
      <c r="J229" s="47"/>
      <c r="K229" s="47"/>
    </row>
    <row r="230" spans="1:11" ht="24.75" customHeight="1">
      <c r="A230" s="34" t="s">
        <v>23</v>
      </c>
      <c r="B230" s="111">
        <v>911</v>
      </c>
      <c r="C230" s="109" t="s">
        <v>3</v>
      </c>
      <c r="D230" s="109" t="s">
        <v>5</v>
      </c>
      <c r="E230" s="119" t="s">
        <v>170</v>
      </c>
      <c r="F230" s="112" t="s">
        <v>51</v>
      </c>
      <c r="G230" s="110">
        <f t="shared" si="38"/>
        <v>1735.94</v>
      </c>
      <c r="H230" s="120">
        <f t="shared" si="38"/>
        <v>500.92</v>
      </c>
      <c r="I230" s="120">
        <f t="shared" si="38"/>
        <v>28.855836031199235</v>
      </c>
      <c r="J230" s="47"/>
      <c r="K230" s="47"/>
    </row>
    <row r="231" spans="1:11" ht="24.75" customHeight="1">
      <c r="A231" s="10" t="s">
        <v>24</v>
      </c>
      <c r="B231" s="111">
        <v>911</v>
      </c>
      <c r="C231" s="109" t="s">
        <v>3</v>
      </c>
      <c r="D231" s="109" t="s">
        <v>5</v>
      </c>
      <c r="E231" s="119" t="s">
        <v>170</v>
      </c>
      <c r="F231" s="112" t="s">
        <v>9</v>
      </c>
      <c r="G231" s="110">
        <v>1735.94</v>
      </c>
      <c r="H231" s="120">
        <v>500.92</v>
      </c>
      <c r="I231" s="120">
        <f>H231*100/G231</f>
        <v>28.855836031199235</v>
      </c>
      <c r="J231" s="47"/>
      <c r="K231" s="47"/>
    </row>
    <row r="232" spans="1:11" ht="24.75" customHeight="1">
      <c r="A232" s="108" t="s">
        <v>106</v>
      </c>
      <c r="B232" s="111">
        <v>911</v>
      </c>
      <c r="C232" s="109" t="s">
        <v>3</v>
      </c>
      <c r="D232" s="109" t="s">
        <v>5</v>
      </c>
      <c r="E232" s="119" t="s">
        <v>201</v>
      </c>
      <c r="F232" s="112"/>
      <c r="G232" s="110">
        <f aca="true" t="shared" si="39" ref="G232:I234">G233</f>
        <v>4</v>
      </c>
      <c r="H232" s="120">
        <f t="shared" si="39"/>
        <v>4</v>
      </c>
      <c r="I232" s="120">
        <f t="shared" si="39"/>
        <v>100</v>
      </c>
      <c r="J232" s="47"/>
      <c r="K232" s="47"/>
    </row>
    <row r="233" spans="1:11" ht="24.75" customHeight="1">
      <c r="A233" s="107" t="s">
        <v>22</v>
      </c>
      <c r="B233" s="111">
        <v>911</v>
      </c>
      <c r="C233" s="109" t="s">
        <v>3</v>
      </c>
      <c r="D233" s="109" t="s">
        <v>5</v>
      </c>
      <c r="E233" s="119" t="s">
        <v>201</v>
      </c>
      <c r="F233" s="112" t="s">
        <v>50</v>
      </c>
      <c r="G233" s="110">
        <f t="shared" si="39"/>
        <v>4</v>
      </c>
      <c r="H233" s="120">
        <f t="shared" si="39"/>
        <v>4</v>
      </c>
      <c r="I233" s="120">
        <f t="shared" si="39"/>
        <v>100</v>
      </c>
      <c r="J233" s="47"/>
      <c r="K233" s="47"/>
    </row>
    <row r="234" spans="1:11" ht="24.75" customHeight="1">
      <c r="A234" s="107" t="s">
        <v>23</v>
      </c>
      <c r="B234" s="111">
        <v>911</v>
      </c>
      <c r="C234" s="109" t="s">
        <v>3</v>
      </c>
      <c r="D234" s="109" t="s">
        <v>5</v>
      </c>
      <c r="E234" s="119" t="s">
        <v>201</v>
      </c>
      <c r="F234" s="112" t="s">
        <v>51</v>
      </c>
      <c r="G234" s="110">
        <f t="shared" si="39"/>
        <v>4</v>
      </c>
      <c r="H234" s="120">
        <f t="shared" si="39"/>
        <v>4</v>
      </c>
      <c r="I234" s="120">
        <f t="shared" si="39"/>
        <v>100</v>
      </c>
      <c r="J234" s="47"/>
      <c r="K234" s="47"/>
    </row>
    <row r="235" spans="1:11" ht="24.75" customHeight="1">
      <c r="A235" s="108" t="s">
        <v>24</v>
      </c>
      <c r="B235" s="111">
        <v>911</v>
      </c>
      <c r="C235" s="109" t="s">
        <v>3</v>
      </c>
      <c r="D235" s="109" t="s">
        <v>5</v>
      </c>
      <c r="E235" s="119" t="s">
        <v>201</v>
      </c>
      <c r="F235" s="112" t="s">
        <v>9</v>
      </c>
      <c r="G235" s="110">
        <v>4</v>
      </c>
      <c r="H235" s="120">
        <v>4</v>
      </c>
      <c r="I235" s="120">
        <f>H235*100/G235</f>
        <v>100</v>
      </c>
      <c r="J235" s="47"/>
      <c r="K235" s="47"/>
    </row>
    <row r="236" spans="1:11" ht="24.75" customHeight="1">
      <c r="A236" s="108" t="s">
        <v>94</v>
      </c>
      <c r="B236" s="111">
        <v>911</v>
      </c>
      <c r="C236" s="109" t="s">
        <v>3</v>
      </c>
      <c r="D236" s="109" t="s">
        <v>5</v>
      </c>
      <c r="E236" s="119" t="s">
        <v>202</v>
      </c>
      <c r="F236" s="112"/>
      <c r="G236" s="110">
        <f aca="true" t="shared" si="40" ref="G236:I238">G237</f>
        <v>35.74</v>
      </c>
      <c r="H236" s="120">
        <f t="shared" si="40"/>
        <v>35.74</v>
      </c>
      <c r="I236" s="120">
        <f t="shared" si="40"/>
        <v>100</v>
      </c>
      <c r="J236" s="47"/>
      <c r="K236" s="47"/>
    </row>
    <row r="237" spans="1:11" ht="24.75" customHeight="1">
      <c r="A237" s="107" t="s">
        <v>22</v>
      </c>
      <c r="B237" s="111">
        <v>911</v>
      </c>
      <c r="C237" s="109" t="s">
        <v>3</v>
      </c>
      <c r="D237" s="109" t="s">
        <v>5</v>
      </c>
      <c r="E237" s="119" t="s">
        <v>202</v>
      </c>
      <c r="F237" s="112" t="s">
        <v>50</v>
      </c>
      <c r="G237" s="110">
        <f t="shared" si="40"/>
        <v>35.74</v>
      </c>
      <c r="H237" s="120">
        <f t="shared" si="40"/>
        <v>35.74</v>
      </c>
      <c r="I237" s="120">
        <f t="shared" si="40"/>
        <v>100</v>
      </c>
      <c r="J237" s="47"/>
      <c r="K237" s="47"/>
    </row>
    <row r="238" spans="1:11" ht="24.75" customHeight="1">
      <c r="A238" s="107" t="s">
        <v>23</v>
      </c>
      <c r="B238" s="111">
        <v>911</v>
      </c>
      <c r="C238" s="109" t="s">
        <v>3</v>
      </c>
      <c r="D238" s="109" t="s">
        <v>5</v>
      </c>
      <c r="E238" s="119" t="s">
        <v>202</v>
      </c>
      <c r="F238" s="112" t="s">
        <v>51</v>
      </c>
      <c r="G238" s="110">
        <f t="shared" si="40"/>
        <v>35.74</v>
      </c>
      <c r="H238" s="120">
        <f t="shared" si="40"/>
        <v>35.74</v>
      </c>
      <c r="I238" s="120">
        <f t="shared" si="40"/>
        <v>100</v>
      </c>
      <c r="J238" s="47"/>
      <c r="K238" s="47"/>
    </row>
    <row r="239" spans="1:11" ht="24.75" customHeight="1">
      <c r="A239" s="108" t="s">
        <v>24</v>
      </c>
      <c r="B239" s="111">
        <v>911</v>
      </c>
      <c r="C239" s="109" t="s">
        <v>3</v>
      </c>
      <c r="D239" s="109" t="s">
        <v>5</v>
      </c>
      <c r="E239" s="119" t="s">
        <v>202</v>
      </c>
      <c r="F239" s="112" t="s">
        <v>9</v>
      </c>
      <c r="G239" s="110">
        <v>35.74</v>
      </c>
      <c r="H239" s="120">
        <v>35.74</v>
      </c>
      <c r="I239" s="120">
        <f>H239*100/G239</f>
        <v>100</v>
      </c>
      <c r="J239" s="47"/>
      <c r="K239" s="47"/>
    </row>
    <row r="240" spans="1:11" ht="15">
      <c r="A240" s="41" t="s">
        <v>42</v>
      </c>
      <c r="B240" s="63">
        <v>911</v>
      </c>
      <c r="C240" s="80" t="s">
        <v>6</v>
      </c>
      <c r="D240" s="70"/>
      <c r="E240" s="72"/>
      <c r="F240" s="27"/>
      <c r="G240" s="13">
        <f>G241</f>
        <v>28</v>
      </c>
      <c r="H240" s="13">
        <f>H241</f>
        <v>28</v>
      </c>
      <c r="I240" s="13">
        <f>I241</f>
        <v>100</v>
      </c>
      <c r="J240" s="47"/>
      <c r="K240" s="47"/>
    </row>
    <row r="241" spans="1:11" ht="15">
      <c r="A241" s="37" t="s">
        <v>69</v>
      </c>
      <c r="B241" s="63">
        <v>911</v>
      </c>
      <c r="C241" s="80" t="s">
        <v>6</v>
      </c>
      <c r="D241" s="80" t="s">
        <v>6</v>
      </c>
      <c r="E241" s="72"/>
      <c r="F241" s="27"/>
      <c r="G241" s="13">
        <f>G244</f>
        <v>28</v>
      </c>
      <c r="H241" s="13">
        <f>H244</f>
        <v>28</v>
      </c>
      <c r="I241" s="13">
        <f>I244</f>
        <v>100</v>
      </c>
      <c r="J241" s="47"/>
      <c r="K241" s="47"/>
    </row>
    <row r="242" spans="1:11" ht="39.75">
      <c r="A242" s="101" t="s">
        <v>80</v>
      </c>
      <c r="B242" s="63">
        <v>911</v>
      </c>
      <c r="C242" s="80" t="s">
        <v>6</v>
      </c>
      <c r="D242" s="80" t="s">
        <v>6</v>
      </c>
      <c r="E242" s="89" t="s">
        <v>81</v>
      </c>
      <c r="F242" s="27"/>
      <c r="G242" s="13">
        <f>G244</f>
        <v>28</v>
      </c>
      <c r="H242" s="13">
        <f>H244</f>
        <v>28</v>
      </c>
      <c r="I242" s="13">
        <f>I244</f>
        <v>100</v>
      </c>
      <c r="J242" s="47"/>
      <c r="K242" s="47"/>
    </row>
    <row r="243" spans="1:11" ht="52.5">
      <c r="A243" s="139" t="s">
        <v>119</v>
      </c>
      <c r="B243" s="67">
        <v>911</v>
      </c>
      <c r="C243" s="70" t="s">
        <v>6</v>
      </c>
      <c r="D243" s="70" t="s">
        <v>6</v>
      </c>
      <c r="E243" s="90" t="s">
        <v>120</v>
      </c>
      <c r="F243" s="27"/>
      <c r="G243" s="33">
        <f>G244</f>
        <v>28</v>
      </c>
      <c r="H243" s="33">
        <f>H244</f>
        <v>28</v>
      </c>
      <c r="I243" s="33">
        <f>I244</f>
        <v>100</v>
      </c>
      <c r="J243" s="47"/>
      <c r="K243" s="47"/>
    </row>
    <row r="244" spans="1:11" ht="24.75" customHeight="1">
      <c r="A244" s="22" t="s">
        <v>181</v>
      </c>
      <c r="B244" s="67">
        <v>911</v>
      </c>
      <c r="C244" s="70" t="s">
        <v>6</v>
      </c>
      <c r="D244" s="70" t="s">
        <v>6</v>
      </c>
      <c r="E244" s="67" t="s">
        <v>182</v>
      </c>
      <c r="F244" s="25"/>
      <c r="G244" s="33">
        <f aca="true" t="shared" si="41" ref="G244:I246">G245</f>
        <v>28</v>
      </c>
      <c r="H244" s="33">
        <f t="shared" si="41"/>
        <v>28</v>
      </c>
      <c r="I244" s="33">
        <f t="shared" si="41"/>
        <v>100</v>
      </c>
      <c r="J244" s="47"/>
      <c r="K244" s="47"/>
    </row>
    <row r="245" spans="1:11" ht="15">
      <c r="A245" s="10" t="s">
        <v>68</v>
      </c>
      <c r="B245" s="67">
        <v>911</v>
      </c>
      <c r="C245" s="68" t="s">
        <v>6</v>
      </c>
      <c r="D245" s="68" t="s">
        <v>6</v>
      </c>
      <c r="E245" s="67" t="s">
        <v>182</v>
      </c>
      <c r="F245" s="36"/>
      <c r="G245" s="33">
        <f t="shared" si="41"/>
        <v>28</v>
      </c>
      <c r="H245" s="60">
        <f t="shared" si="41"/>
        <v>28</v>
      </c>
      <c r="I245" s="60">
        <f t="shared" si="41"/>
        <v>100</v>
      </c>
      <c r="J245" s="47"/>
      <c r="K245" s="47"/>
    </row>
    <row r="246" spans="1:11" ht="15">
      <c r="A246" s="34" t="s">
        <v>30</v>
      </c>
      <c r="B246" s="43">
        <v>911</v>
      </c>
      <c r="C246" s="70" t="s">
        <v>6</v>
      </c>
      <c r="D246" s="70" t="s">
        <v>6</v>
      </c>
      <c r="E246" s="67" t="s">
        <v>182</v>
      </c>
      <c r="F246" s="30" t="s">
        <v>56</v>
      </c>
      <c r="G246" s="33">
        <f t="shared" si="41"/>
        <v>28</v>
      </c>
      <c r="H246" s="33">
        <f t="shared" si="41"/>
        <v>28</v>
      </c>
      <c r="I246" s="33">
        <f t="shared" si="41"/>
        <v>100</v>
      </c>
      <c r="J246" s="47"/>
      <c r="K246" s="47"/>
    </row>
    <row r="247" spans="1:11" ht="15">
      <c r="A247" s="42" t="s">
        <v>31</v>
      </c>
      <c r="B247" s="43">
        <v>911</v>
      </c>
      <c r="C247" s="70" t="s">
        <v>6</v>
      </c>
      <c r="D247" s="70" t="s">
        <v>6</v>
      </c>
      <c r="E247" s="67" t="s">
        <v>182</v>
      </c>
      <c r="F247" s="27" t="s">
        <v>10</v>
      </c>
      <c r="G247" s="33">
        <v>28</v>
      </c>
      <c r="H247" s="33">
        <v>28</v>
      </c>
      <c r="I247" s="33">
        <f>H247*100/G247</f>
        <v>100</v>
      </c>
      <c r="J247" s="47"/>
      <c r="K247" s="47"/>
    </row>
    <row r="248" spans="1:11" ht="15">
      <c r="A248" s="41" t="s">
        <v>43</v>
      </c>
      <c r="B248" s="63">
        <v>911</v>
      </c>
      <c r="C248" s="80" t="s">
        <v>7</v>
      </c>
      <c r="D248" s="80"/>
      <c r="E248" s="72"/>
      <c r="F248" s="27"/>
      <c r="G248" s="13">
        <f>G249+G259</f>
        <v>15422.5</v>
      </c>
      <c r="H248" s="13">
        <f>H249+H259</f>
        <v>6577.2</v>
      </c>
      <c r="I248" s="13">
        <f>H248*100/G248</f>
        <v>42.64678229858972</v>
      </c>
      <c r="J248" s="47"/>
      <c r="K248" s="47"/>
    </row>
    <row r="249" spans="1:11" ht="15">
      <c r="A249" s="37" t="s">
        <v>44</v>
      </c>
      <c r="B249" s="63">
        <v>911</v>
      </c>
      <c r="C249" s="80" t="s">
        <v>7</v>
      </c>
      <c r="D249" s="80" t="s">
        <v>0</v>
      </c>
      <c r="E249" s="72"/>
      <c r="F249" s="27"/>
      <c r="G249" s="13">
        <f>G251+G255</f>
        <v>14256.7</v>
      </c>
      <c r="H249" s="13">
        <f>H251+H256</f>
        <v>5994.3</v>
      </c>
      <c r="I249" s="13">
        <f>H249*100/G249</f>
        <v>42.04549439912462</v>
      </c>
      <c r="J249" s="47"/>
      <c r="K249" s="47"/>
    </row>
    <row r="250" spans="1:11" ht="39.75">
      <c r="A250" s="146" t="s">
        <v>80</v>
      </c>
      <c r="B250" s="63">
        <v>911</v>
      </c>
      <c r="C250" s="80" t="s">
        <v>7</v>
      </c>
      <c r="D250" s="80" t="s">
        <v>0</v>
      </c>
      <c r="E250" s="89" t="s">
        <v>81</v>
      </c>
      <c r="F250" s="27"/>
      <c r="G250" s="13">
        <f>G251+G255</f>
        <v>14256.7</v>
      </c>
      <c r="H250" s="13">
        <f>H251+H255</f>
        <v>5994.3</v>
      </c>
      <c r="I250" s="13">
        <f>H250*100/G250</f>
        <v>42.04549439912462</v>
      </c>
      <c r="J250" s="47"/>
      <c r="K250" s="47"/>
    </row>
    <row r="251" spans="1:11" ht="52.5">
      <c r="A251" s="139" t="s">
        <v>119</v>
      </c>
      <c r="B251" s="43">
        <v>911</v>
      </c>
      <c r="C251" s="68" t="s">
        <v>7</v>
      </c>
      <c r="D251" s="68" t="s">
        <v>0</v>
      </c>
      <c r="E251" s="94" t="s">
        <v>120</v>
      </c>
      <c r="F251" s="26"/>
      <c r="G251" s="33">
        <f>G253</f>
        <v>8342.4</v>
      </c>
      <c r="H251" s="33">
        <f>H253</f>
        <v>3480.4</v>
      </c>
      <c r="I251" s="33">
        <f>I253</f>
        <v>41.719409282700425</v>
      </c>
      <c r="J251" s="47"/>
      <c r="K251" s="47"/>
    </row>
    <row r="252" spans="1:11" ht="26.25">
      <c r="A252" s="9" t="s">
        <v>183</v>
      </c>
      <c r="B252" s="43">
        <v>911</v>
      </c>
      <c r="C252" s="68" t="s">
        <v>7</v>
      </c>
      <c r="D252" s="68" t="s">
        <v>0</v>
      </c>
      <c r="E252" s="67" t="s">
        <v>184</v>
      </c>
      <c r="F252" s="26"/>
      <c r="G252" s="33">
        <f aca="true" t="shared" si="42" ref="G252:I253">G253</f>
        <v>8342.4</v>
      </c>
      <c r="H252" s="33">
        <f t="shared" si="42"/>
        <v>3480.4</v>
      </c>
      <c r="I252" s="33">
        <f t="shared" si="42"/>
        <v>41.719409282700425</v>
      </c>
      <c r="J252" s="47"/>
      <c r="K252" s="47"/>
    </row>
    <row r="253" spans="1:11" ht="15">
      <c r="A253" s="34" t="s">
        <v>30</v>
      </c>
      <c r="B253" s="43">
        <v>911</v>
      </c>
      <c r="C253" s="70" t="s">
        <v>7</v>
      </c>
      <c r="D253" s="70" t="s">
        <v>0</v>
      </c>
      <c r="E253" s="67" t="s">
        <v>184</v>
      </c>
      <c r="F253" s="27" t="s">
        <v>56</v>
      </c>
      <c r="G253" s="33">
        <f t="shared" si="42"/>
        <v>8342.4</v>
      </c>
      <c r="H253" s="33">
        <f t="shared" si="42"/>
        <v>3480.4</v>
      </c>
      <c r="I253" s="33">
        <f t="shared" si="42"/>
        <v>41.719409282700425</v>
      </c>
      <c r="J253" s="47"/>
      <c r="K253" s="47"/>
    </row>
    <row r="254" spans="1:11" ht="15">
      <c r="A254" s="42" t="s">
        <v>31</v>
      </c>
      <c r="B254" s="43">
        <v>911</v>
      </c>
      <c r="C254" s="70" t="s">
        <v>7</v>
      </c>
      <c r="D254" s="70" t="s">
        <v>0</v>
      </c>
      <c r="E254" s="67" t="s">
        <v>184</v>
      </c>
      <c r="F254" s="27" t="s">
        <v>10</v>
      </c>
      <c r="G254" s="33">
        <v>8342.4</v>
      </c>
      <c r="H254" s="33">
        <v>3480.4</v>
      </c>
      <c r="I254" s="33">
        <f>H254*100/G254</f>
        <v>41.719409282700425</v>
      </c>
      <c r="J254" s="47"/>
      <c r="K254" s="47"/>
    </row>
    <row r="255" spans="1:11" ht="52.5">
      <c r="A255" s="139" t="s">
        <v>119</v>
      </c>
      <c r="B255" s="43">
        <v>911</v>
      </c>
      <c r="C255" s="72" t="s">
        <v>7</v>
      </c>
      <c r="D255" s="80" t="s">
        <v>0</v>
      </c>
      <c r="E255" s="67" t="s">
        <v>186</v>
      </c>
      <c r="F255" s="27"/>
      <c r="G255" s="33">
        <f aca="true" t="shared" si="43" ref="G255:I257">G256</f>
        <v>5914.3</v>
      </c>
      <c r="H255" s="33">
        <f t="shared" si="43"/>
        <v>2513.9</v>
      </c>
      <c r="I255" s="33">
        <f t="shared" si="43"/>
        <v>42.505452885379505</v>
      </c>
      <c r="J255" s="47"/>
      <c r="K255" s="47"/>
    </row>
    <row r="256" spans="1:11" ht="15">
      <c r="A256" s="9" t="s">
        <v>185</v>
      </c>
      <c r="B256" s="43">
        <v>911</v>
      </c>
      <c r="C256" s="72" t="s">
        <v>7</v>
      </c>
      <c r="D256" s="72" t="s">
        <v>0</v>
      </c>
      <c r="E256" s="67" t="s">
        <v>186</v>
      </c>
      <c r="F256" s="27"/>
      <c r="G256" s="33">
        <f t="shared" si="43"/>
        <v>5914.3</v>
      </c>
      <c r="H256" s="33">
        <f t="shared" si="43"/>
        <v>2513.9</v>
      </c>
      <c r="I256" s="33">
        <f t="shared" si="43"/>
        <v>42.505452885379505</v>
      </c>
      <c r="J256" s="47"/>
      <c r="K256" s="47"/>
    </row>
    <row r="257" spans="1:11" ht="15">
      <c r="A257" s="34" t="s">
        <v>30</v>
      </c>
      <c r="B257" s="43">
        <v>911</v>
      </c>
      <c r="C257" s="72" t="s">
        <v>7</v>
      </c>
      <c r="D257" s="72" t="s">
        <v>0</v>
      </c>
      <c r="E257" s="67" t="s">
        <v>186</v>
      </c>
      <c r="F257" s="27" t="s">
        <v>56</v>
      </c>
      <c r="G257" s="33">
        <f t="shared" si="43"/>
        <v>5914.3</v>
      </c>
      <c r="H257" s="33">
        <f t="shared" si="43"/>
        <v>2513.9</v>
      </c>
      <c r="I257" s="33">
        <f t="shared" si="43"/>
        <v>42.505452885379505</v>
      </c>
      <c r="J257" s="47"/>
      <c r="K257" s="47"/>
    </row>
    <row r="258" spans="1:11" ht="15">
      <c r="A258" s="126" t="s">
        <v>31</v>
      </c>
      <c r="B258" s="43">
        <v>911</v>
      </c>
      <c r="C258" s="70" t="s">
        <v>7</v>
      </c>
      <c r="D258" s="70" t="s">
        <v>0</v>
      </c>
      <c r="E258" s="67" t="s">
        <v>186</v>
      </c>
      <c r="F258" s="27" t="s">
        <v>10</v>
      </c>
      <c r="G258" s="33">
        <v>5914.3</v>
      </c>
      <c r="H258" s="33">
        <v>2513.9</v>
      </c>
      <c r="I258" s="33">
        <f>H258*100/G258</f>
        <v>42.505452885379505</v>
      </c>
      <c r="J258" s="47"/>
      <c r="K258" s="47"/>
    </row>
    <row r="259" spans="1:11" ht="15">
      <c r="A259" s="133" t="s">
        <v>107</v>
      </c>
      <c r="B259" s="125">
        <v>911</v>
      </c>
      <c r="C259" s="80" t="s">
        <v>7</v>
      </c>
      <c r="D259" s="80" t="s">
        <v>2</v>
      </c>
      <c r="E259" s="63"/>
      <c r="F259" s="27"/>
      <c r="G259" s="13">
        <f>G260</f>
        <v>1165.8</v>
      </c>
      <c r="H259" s="13">
        <f>H260</f>
        <v>582.9</v>
      </c>
      <c r="I259" s="13">
        <f>I260</f>
        <v>50</v>
      </c>
      <c r="J259" s="47"/>
      <c r="K259" s="47"/>
    </row>
    <row r="260" spans="1:11" ht="52.5">
      <c r="A260" s="139" t="s">
        <v>119</v>
      </c>
      <c r="B260" s="125">
        <v>911</v>
      </c>
      <c r="C260" s="80" t="s">
        <v>7</v>
      </c>
      <c r="D260" s="80" t="s">
        <v>2</v>
      </c>
      <c r="E260" s="94" t="s">
        <v>120</v>
      </c>
      <c r="F260" s="27"/>
      <c r="G260" s="13">
        <f aca="true" t="shared" si="44" ref="G260:I262">G261</f>
        <v>1165.8</v>
      </c>
      <c r="H260" s="33">
        <f t="shared" si="44"/>
        <v>582.9</v>
      </c>
      <c r="I260" s="33">
        <f t="shared" si="44"/>
        <v>50</v>
      </c>
      <c r="J260" s="47"/>
      <c r="K260" s="47"/>
    </row>
    <row r="261" spans="1:11" ht="15">
      <c r="A261" s="134" t="s">
        <v>108</v>
      </c>
      <c r="B261" s="127">
        <v>911</v>
      </c>
      <c r="C261" s="70" t="s">
        <v>7</v>
      </c>
      <c r="D261" s="70" t="s">
        <v>2</v>
      </c>
      <c r="E261" s="67" t="s">
        <v>187</v>
      </c>
      <c r="F261" s="27"/>
      <c r="G261" s="33">
        <f t="shared" si="44"/>
        <v>1165.8</v>
      </c>
      <c r="H261" s="33">
        <f t="shared" si="44"/>
        <v>582.9</v>
      </c>
      <c r="I261" s="33">
        <f t="shared" si="44"/>
        <v>50</v>
      </c>
      <c r="J261" s="47"/>
      <c r="K261" s="47"/>
    </row>
    <row r="262" spans="1:11" ht="15">
      <c r="A262" s="135" t="s">
        <v>30</v>
      </c>
      <c r="B262" s="127">
        <v>911</v>
      </c>
      <c r="C262" s="70" t="s">
        <v>7</v>
      </c>
      <c r="D262" s="70" t="s">
        <v>2</v>
      </c>
      <c r="E262" s="67" t="s">
        <v>187</v>
      </c>
      <c r="F262" s="27" t="s">
        <v>56</v>
      </c>
      <c r="G262" s="33">
        <f t="shared" si="44"/>
        <v>1165.8</v>
      </c>
      <c r="H262" s="33">
        <f t="shared" si="44"/>
        <v>582.9</v>
      </c>
      <c r="I262" s="33">
        <f t="shared" si="44"/>
        <v>50</v>
      </c>
      <c r="J262" s="47"/>
      <c r="K262" s="47"/>
    </row>
    <row r="263" spans="1:11" ht="15">
      <c r="A263" s="135" t="s">
        <v>31</v>
      </c>
      <c r="B263" s="127">
        <v>911</v>
      </c>
      <c r="C263" s="70" t="s">
        <v>7</v>
      </c>
      <c r="D263" s="70" t="s">
        <v>2</v>
      </c>
      <c r="E263" s="67" t="s">
        <v>187</v>
      </c>
      <c r="F263" s="27" t="s">
        <v>10</v>
      </c>
      <c r="G263" s="33">
        <v>1165.8</v>
      </c>
      <c r="H263" s="33">
        <v>582.9</v>
      </c>
      <c r="I263" s="33">
        <f>H263*100/G263</f>
        <v>50</v>
      </c>
      <c r="J263" s="47"/>
      <c r="K263" s="47"/>
    </row>
    <row r="264" spans="1:11" ht="15">
      <c r="A264" s="128" t="s">
        <v>45</v>
      </c>
      <c r="B264" s="43">
        <v>911</v>
      </c>
      <c r="C264" s="80" t="s">
        <v>4</v>
      </c>
      <c r="D264" s="80"/>
      <c r="E264" s="72"/>
      <c r="F264" s="27"/>
      <c r="G264" s="13">
        <f>G265</f>
        <v>435</v>
      </c>
      <c r="H264" s="48">
        <f>H265</f>
        <v>200</v>
      </c>
      <c r="I264" s="48">
        <f>I265</f>
        <v>45.97701149425287</v>
      </c>
      <c r="J264" s="47"/>
      <c r="K264" s="47"/>
    </row>
    <row r="265" spans="1:11" ht="15">
      <c r="A265" s="44" t="s">
        <v>46</v>
      </c>
      <c r="B265" s="43">
        <v>911</v>
      </c>
      <c r="C265" s="80" t="s">
        <v>4</v>
      </c>
      <c r="D265" s="80" t="s">
        <v>0</v>
      </c>
      <c r="E265" s="72"/>
      <c r="F265" s="27"/>
      <c r="G265" s="13">
        <f>G266</f>
        <v>435</v>
      </c>
      <c r="H265" s="48">
        <f>H267</f>
        <v>200</v>
      </c>
      <c r="I265" s="48">
        <f>I267</f>
        <v>45.97701149425287</v>
      </c>
      <c r="J265" s="47"/>
      <c r="K265" s="47"/>
    </row>
    <row r="266" spans="1:11" ht="39.75">
      <c r="A266" s="101" t="s">
        <v>80</v>
      </c>
      <c r="B266" s="43">
        <v>911</v>
      </c>
      <c r="C266" s="80" t="s">
        <v>4</v>
      </c>
      <c r="D266" s="80" t="s">
        <v>0</v>
      </c>
      <c r="E266" s="89" t="s">
        <v>81</v>
      </c>
      <c r="F266" s="27"/>
      <c r="G266" s="57">
        <f>G267</f>
        <v>435</v>
      </c>
      <c r="H266" s="48">
        <f aca="true" t="shared" si="45" ref="G266:I269">H267</f>
        <v>200</v>
      </c>
      <c r="I266" s="48">
        <f t="shared" si="45"/>
        <v>45.97701149425287</v>
      </c>
      <c r="J266" s="47"/>
      <c r="K266" s="47"/>
    </row>
    <row r="267" spans="1:11" ht="52.5">
      <c r="A267" s="139" t="s">
        <v>119</v>
      </c>
      <c r="B267" s="67">
        <v>911</v>
      </c>
      <c r="C267" s="70" t="s">
        <v>4</v>
      </c>
      <c r="D267" s="70" t="s">
        <v>0</v>
      </c>
      <c r="E267" s="94" t="s">
        <v>120</v>
      </c>
      <c r="F267" s="26"/>
      <c r="G267" s="82">
        <f t="shared" si="45"/>
        <v>435</v>
      </c>
      <c r="H267" s="55">
        <f t="shared" si="45"/>
        <v>200</v>
      </c>
      <c r="I267" s="55">
        <f t="shared" si="45"/>
        <v>45.97701149425287</v>
      </c>
      <c r="J267" s="47"/>
      <c r="K267" s="47"/>
    </row>
    <row r="268" spans="1:11" ht="19.5" customHeight="1">
      <c r="A268" s="10" t="s">
        <v>188</v>
      </c>
      <c r="B268" s="43">
        <v>911</v>
      </c>
      <c r="C268" s="72" t="s">
        <v>4</v>
      </c>
      <c r="D268" s="72" t="s">
        <v>0</v>
      </c>
      <c r="E268" s="67" t="s">
        <v>189</v>
      </c>
      <c r="F268" s="27"/>
      <c r="G268" s="33">
        <f t="shared" si="45"/>
        <v>435</v>
      </c>
      <c r="H268" s="62">
        <f t="shared" si="45"/>
        <v>200</v>
      </c>
      <c r="I268" s="62">
        <f t="shared" si="45"/>
        <v>45.97701149425287</v>
      </c>
      <c r="J268" s="47"/>
      <c r="K268" s="47"/>
    </row>
    <row r="269" spans="1:11" ht="15">
      <c r="A269" s="34" t="s">
        <v>30</v>
      </c>
      <c r="B269" s="43">
        <v>911</v>
      </c>
      <c r="C269" s="72" t="s">
        <v>4</v>
      </c>
      <c r="D269" s="72" t="s">
        <v>0</v>
      </c>
      <c r="E269" s="67" t="s">
        <v>189</v>
      </c>
      <c r="F269" s="27" t="s">
        <v>56</v>
      </c>
      <c r="G269" s="33">
        <f t="shared" si="45"/>
        <v>435</v>
      </c>
      <c r="H269" s="62">
        <f t="shared" si="45"/>
        <v>200</v>
      </c>
      <c r="I269" s="62">
        <f t="shared" si="45"/>
        <v>45.97701149425287</v>
      </c>
      <c r="J269" s="47"/>
      <c r="K269" s="47"/>
    </row>
    <row r="270" spans="1:11" ht="15">
      <c r="A270" s="42" t="s">
        <v>31</v>
      </c>
      <c r="B270" s="43">
        <v>911</v>
      </c>
      <c r="C270" s="72" t="s">
        <v>4</v>
      </c>
      <c r="D270" s="72" t="s">
        <v>0</v>
      </c>
      <c r="E270" s="67" t="s">
        <v>189</v>
      </c>
      <c r="F270" s="27" t="s">
        <v>10</v>
      </c>
      <c r="G270" s="33">
        <v>435</v>
      </c>
      <c r="H270" s="62">
        <v>200</v>
      </c>
      <c r="I270" s="62">
        <f>H270*100/G270</f>
        <v>45.97701149425287</v>
      </c>
      <c r="J270" s="47"/>
      <c r="K270" s="47"/>
    </row>
    <row r="271" spans="1:11" ht="15">
      <c r="A271" s="45" t="s">
        <v>47</v>
      </c>
      <c r="B271" s="38"/>
      <c r="C271" s="38"/>
      <c r="D271" s="38"/>
      <c r="E271" s="38"/>
      <c r="F271" s="38"/>
      <c r="G271" s="13">
        <f>G11+G72+G86+G102+G164+G240+G248+G264</f>
        <v>99524.381</v>
      </c>
      <c r="H271" s="48">
        <f>H10</f>
        <v>20909.730000000003</v>
      </c>
      <c r="I271" s="48">
        <f>H271*100/G271</f>
        <v>21.009655915368118</v>
      </c>
      <c r="J271" s="47"/>
      <c r="K271" s="47"/>
    </row>
    <row r="272" spans="1:11" ht="15">
      <c r="A272" s="56" t="s">
        <v>66</v>
      </c>
      <c r="B272" s="53"/>
      <c r="C272" s="54"/>
      <c r="D272" s="54"/>
      <c r="E272" s="46"/>
      <c r="F272" s="38"/>
      <c r="G272" s="13"/>
      <c r="H272" s="55"/>
      <c r="I272" s="55"/>
      <c r="J272" s="47"/>
      <c r="K272" s="47"/>
    </row>
    <row r="273" spans="1:11" ht="15">
      <c r="A273" s="45" t="s">
        <v>67</v>
      </c>
      <c r="B273" s="38"/>
      <c r="C273" s="38"/>
      <c r="D273" s="38"/>
      <c r="E273" s="38"/>
      <c r="F273" s="38"/>
      <c r="G273" s="13">
        <f>G271</f>
        <v>99524.381</v>
      </c>
      <c r="H273" s="48">
        <f>H271</f>
        <v>20909.730000000003</v>
      </c>
      <c r="I273" s="48">
        <f>H273*100/G273</f>
        <v>21.009655915368118</v>
      </c>
      <c r="J273" s="47"/>
      <c r="K273" s="47"/>
    </row>
    <row r="274" spans="1:11" ht="15">
      <c r="A274" s="50"/>
      <c r="B274" s="49"/>
      <c r="C274" s="49"/>
      <c r="D274" s="49"/>
      <c r="E274" s="49"/>
      <c r="F274" s="49"/>
      <c r="G274" s="51"/>
      <c r="H274" s="52"/>
      <c r="I274" s="52"/>
      <c r="J274" s="47"/>
      <c r="K274" s="47"/>
    </row>
    <row r="275" spans="1:11" ht="15">
      <c r="A275" s="50"/>
      <c r="B275" s="49"/>
      <c r="C275" s="49"/>
      <c r="D275" s="49"/>
      <c r="E275" s="49"/>
      <c r="F275" s="49"/>
      <c r="G275" s="51"/>
      <c r="H275" s="52"/>
      <c r="I275" s="52"/>
      <c r="J275" s="47"/>
      <c r="K275" s="47"/>
    </row>
    <row r="276" spans="1:11" ht="15">
      <c r="A276" s="50"/>
      <c r="B276" s="49"/>
      <c r="C276" s="49"/>
      <c r="D276" s="49"/>
      <c r="E276" s="49"/>
      <c r="F276" s="49"/>
      <c r="G276" s="51"/>
      <c r="H276" s="52"/>
      <c r="I276" s="52"/>
      <c r="J276" s="47"/>
      <c r="K276" s="47"/>
    </row>
    <row r="277" spans="1:11" ht="15">
      <c r="A277" s="50"/>
      <c r="B277" s="49"/>
      <c r="C277" s="49"/>
      <c r="D277" s="49"/>
      <c r="E277" s="49"/>
      <c r="F277" s="49"/>
      <c r="G277" s="51"/>
      <c r="H277" s="52"/>
      <c r="I277" s="52"/>
      <c r="J277" s="47"/>
      <c r="K277" s="47"/>
    </row>
    <row r="278" spans="1:11" ht="15">
      <c r="A278" s="50"/>
      <c r="B278" s="49"/>
      <c r="C278" s="49"/>
      <c r="D278" s="49"/>
      <c r="E278" s="49"/>
      <c r="F278" s="49"/>
      <c r="G278" s="51"/>
      <c r="H278" s="52"/>
      <c r="I278" s="52"/>
      <c r="J278" s="47"/>
      <c r="K278" s="47"/>
    </row>
    <row r="279" spans="1:11" ht="15">
      <c r="A279" s="50"/>
      <c r="B279" s="49"/>
      <c r="C279" s="49"/>
      <c r="D279" s="49"/>
      <c r="E279" s="49"/>
      <c r="F279" s="49"/>
      <c r="G279" s="51"/>
      <c r="H279" s="52"/>
      <c r="I279" s="52"/>
      <c r="J279" s="47"/>
      <c r="K279" s="47"/>
    </row>
  </sheetData>
  <sheetProtection/>
  <mergeCells count="1">
    <mergeCell ref="A8:J8"/>
  </mergeCells>
  <printOptions/>
  <pageMargins left="0.5905511811023623" right="0.3937007874015748" top="1.1811023622047245" bottom="0.5905511811023623" header="0.9055118110236221" footer="0.5118110236220472"/>
  <pageSetup horizontalDpi="120" verticalDpi="12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123</cp:lastModifiedBy>
  <cp:lastPrinted>2023-07-21T10:35:33Z</cp:lastPrinted>
  <dcterms:created xsi:type="dcterms:W3CDTF">2002-11-21T11:52:45Z</dcterms:created>
  <dcterms:modified xsi:type="dcterms:W3CDTF">2023-08-04T10:33:12Z</dcterms:modified>
  <cp:category/>
  <cp:version/>
  <cp:contentType/>
  <cp:contentStatus/>
</cp:coreProperties>
</file>