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192" windowHeight="11640" tabRatio="897" activeTab="1"/>
  </bookViews>
  <sheets>
    <sheet name="Форма 1 Перечень МКД" sheetId="1" r:id="rId1"/>
    <sheet name="Форма 2 Виды ремонта" sheetId="2" r:id="rId2"/>
    <sheet name="Форма 3 Показатели" sheetId="3" r:id="rId3"/>
  </sheets>
  <definedNames>
    <definedName name="_xlnm.Print_Area" localSheetId="0">'Форма 1 Перечень МКД'!$A$1:$U$43</definedName>
    <definedName name="_xlnm.Print_Area" localSheetId="1">'Форма 2 Виды ремонта'!$A$1:$V$43</definedName>
    <definedName name="_xlnm.Print_Area" localSheetId="2">'Форма 3 Показатели'!$A$1:$N$14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<sst xmlns="http://schemas.openxmlformats.org/spreadsheetml/2006/main" count="750" uniqueCount="117">
  <si>
    <t>№ п/п</t>
  </si>
  <si>
    <t>Наименование МО</t>
  </si>
  <si>
    <t>ед.</t>
  </si>
  <si>
    <t>кв.м</t>
  </si>
  <si>
    <t>Адрес МКД</t>
  </si>
  <si>
    <t>кв.м.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</si>
  <si>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</si>
  <si>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</si>
  <si>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</si>
  <si>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</si>
  <si>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</si>
  <si>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</si>
  <si>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</si>
  <si>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</si>
  <si>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</si>
  <si>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</si>
  <si>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</si>
  <si>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</si>
  <si>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</si>
  <si>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</si>
  <si>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</si>
  <si>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</si>
  <si>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</si>
  <si>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</si>
  <si>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</si>
  <si>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</si>
  <si>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</si>
  <si>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</si>
  <si>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руб./кв.м</t>
  </si>
  <si>
    <t>Х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</si>
  <si>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</si>
  <si>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</si>
  <si>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</si>
  <si>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</si>
  <si>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</si>
  <si>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</si>
  <si>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</si>
  <si>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</si>
  <si>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Количество МКД</t>
  </si>
  <si>
    <t>I квартал</t>
  </si>
  <si>
    <t>II квартал</t>
  </si>
  <si>
    <t>III квартал</t>
  </si>
  <si>
    <t>IV квартал</t>
  </si>
  <si>
    <t>Планируемые показатели выполнения работ по капитальному ремонту многоквартирных домов</t>
  </si>
  <si>
    <t>(наименование муниципального образования)</t>
  </si>
  <si>
    <t>Итого по МО:</t>
  </si>
  <si>
    <t>за счет иных источников</t>
  </si>
  <si>
    <t>деревянный</t>
  </si>
  <si>
    <t>кирпичный</t>
  </si>
  <si>
    <t>х</t>
  </si>
  <si>
    <t xml:space="preserve">Перечень многоквартирных домов, подлежащих капитальному ремонту в 2017-2019 годах на территории муниципального образования </t>
  </si>
  <si>
    <t>2017 год</t>
  </si>
  <si>
    <t>Итого по 2017 году:</t>
  </si>
  <si>
    <t>2018 год</t>
  </si>
  <si>
    <t>2019 год</t>
  </si>
  <si>
    <t>Итого  по 2018 году:</t>
  </si>
  <si>
    <t>Итого по 2019 году:</t>
  </si>
  <si>
    <t>п. Тюльган, ул. Ленина, д. 10</t>
  </si>
  <si>
    <t>п. Тюльган, ул. Ленина, д. 33</t>
  </si>
  <si>
    <t>п. Тюльган, ул. Ленина, д. 35</t>
  </si>
  <si>
    <t>п. Тюльган, ул. Кирова, д. 6а</t>
  </si>
  <si>
    <t>п. Тюльган, ул. Октябрьская д. 15</t>
  </si>
  <si>
    <t>п. Тюльган, ул. М.Горького, д. 27</t>
  </si>
  <si>
    <t>п. Тюльган, пер. Почтовый, д. 9</t>
  </si>
  <si>
    <t>п. Тюльган, ул. Ленина, д. 11</t>
  </si>
  <si>
    <t>п. Тюльган, ул. Ленина, д. 5</t>
  </si>
  <si>
    <t>п. Тюльган, ул. Ленина, д. 8</t>
  </si>
  <si>
    <t>п. Тюльган, ул. Ленина, д. 9</t>
  </si>
  <si>
    <t>п. Тюльган, ул. Пионерская, д. 6</t>
  </si>
  <si>
    <t>п. Тюльган, ул. Шахтостроительная, д. 10</t>
  </si>
  <si>
    <t>п. Тюльган, Ленина, д. 7</t>
  </si>
  <si>
    <t>п. Тюльган, Шахтостроительная, д. 12</t>
  </si>
  <si>
    <t>Приложение №2</t>
  </si>
  <si>
    <t>виды, установленные ч.1 ст. 166 Жилищного Кодекса РФ</t>
  </si>
  <si>
    <t>утепление фасадов</t>
  </si>
  <si>
    <t>установка коллективных (общедомовых) ПУ и УУ</t>
  </si>
  <si>
    <t>п Тюльган ул Ленина д.33</t>
  </si>
  <si>
    <t>п Тюльган ул Ленина д.35</t>
  </si>
  <si>
    <t>п Тюльган ул Кирова д.6а</t>
  </si>
  <si>
    <t>п Тюльган ул Октябрьская д.15</t>
  </si>
  <si>
    <t>п Тюльган ул Максима Горького д.27</t>
  </si>
  <si>
    <t>п Тюльган пер Почтовый д.9</t>
  </si>
  <si>
    <t>Итого за 2017 год</t>
  </si>
  <si>
    <t>п Тюльган ул Ленина д.11</t>
  </si>
  <si>
    <t>п Тюльган ул Ленина д.5</t>
  </si>
  <si>
    <t>п Тюльган ул Ленина д.8</t>
  </si>
  <si>
    <t>п Тюльган ул Ленина д.9</t>
  </si>
  <si>
    <t>п Тюльган ул Пионерская д.6</t>
  </si>
  <si>
    <t>п Тюльган ул Шахтостроительная д.10</t>
  </si>
  <si>
    <t>Итого за 2018 год</t>
  </si>
  <si>
    <t>п Тюльган ул Ленина д.7</t>
  </si>
  <si>
    <t>п Тюльган ул Шахтостроительная д.12</t>
  </si>
  <si>
    <t>Итого за 2019 год</t>
  </si>
  <si>
    <t>2017год</t>
  </si>
  <si>
    <t xml:space="preserve">Приложение №1   к краткосрочному плану реализации региональной программы «Проведение капитального ремонта общего имущества в многоквартирных домах, расположенных на территории Оренбургской области, в 2014-2043 годах» на 2017-2019 годы на территории муниципального образования Тюльганский поссовет Тюльганского района.    </t>
  </si>
  <si>
    <t>Тюльганский поссовет Тюльганского района</t>
  </si>
  <si>
    <t>к краткосрочному плану реализации региональной программы «Проведение капитального ремонта общего имущества в многоквартирных домах, расположенных на территории Оренбургской области, в 2014-2043 годах» на 2017-2019 годы на территории муниципального образования Тюльганский поссовет Тюльганского района.</t>
  </si>
  <si>
    <t>Реестр многоквартирных домов, подлежащих капитальному ремонту в 2017-2019 годах на территории муниципального образования Тюльганский поссовет Тюльганского района, по видам ремонта</t>
  </si>
  <si>
    <t>Приложение №3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краткосрочному плану реализации региональной программы «Проведение капитального ремонта общего имущества в многоквартирных домах, расположенных на территории Оренбургской области, в 2014-2043 годах» на 2017-2019 годы на территории муниципального образования Тюльганский поссовет Тюльганского района.</t>
  </si>
  <si>
    <t>способ формированя фонда капитального ренота</t>
  </si>
  <si>
    <t>счет регионального оператора</t>
  </si>
  <si>
    <t xml:space="preserve"> теплоснабжения</t>
  </si>
  <si>
    <t>горячего водоснабжения</t>
  </si>
  <si>
    <t>водоотведения</t>
  </si>
  <si>
    <t>холодного водоснабжения</t>
  </si>
  <si>
    <t>электкроснабжения</t>
  </si>
  <si>
    <t>Итого 2017-2019 гг</t>
  </si>
  <si>
    <t>п. Тюльган, ул. Кирова, д. 4</t>
  </si>
  <si>
    <t>п. Тюльган, ул. Кирова, д. 5</t>
  </si>
  <si>
    <t>п. Тюльган, ул. Октябрьская д. 3</t>
  </si>
  <si>
    <t>п. Тюльган, ул. Октябрьская д. 4</t>
  </si>
  <si>
    <t>п. Тюльган, ул. Октябрьская д. 5</t>
  </si>
  <si>
    <t>п. Тюльган, ул. Октябрьская д. 7</t>
  </si>
  <si>
    <t>п. Тюльган, ул. Октябрьская д. 8</t>
  </si>
  <si>
    <t>п. Тюльган, ул. Октябрьская д. 9</t>
  </si>
  <si>
    <t>п Тюльган ул Октябрьская д.17</t>
  </si>
  <si>
    <t>п. Тюльган, Октябрьская, д. 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</si>
</sst>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0"/>
    <numFmt numFmtId="170" formatCode="0.0000000"/>
    <numFmt numFmtId="171" formatCode="0.00000000"/>
    <numFmt numFmtId="172" formatCode="0.00000"/>
    <numFmt numFmtId="173" formatCode="0.0000"/>
    <numFmt numFmtId="174" formatCode="0.000"/>
    <numFmt numFmtId="175" formatCode="0.0"/>
    <numFmt numFmtId="176" formatCode="###\ ###\ ###\ ##0"/>
    <numFmt numFmtId="177" formatCode="###\ ###\ ###\ 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center" textRotation="90" wrapText="1"/>
    </xf>
    <xf numFmtId="0" fontId="53" fillId="0" borderId="10" xfId="0" applyFont="1" applyBorder="1" applyAlignment="1">
      <alignment vertical="center"/>
    </xf>
    <xf numFmtId="0" fontId="55" fillId="0" borderId="0" xfId="0" applyFont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center" textRotation="90" wrapText="1"/>
    </xf>
    <xf numFmtId="0" fontId="55" fillId="0" borderId="0" xfId="0" applyFont="1" applyBorder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52" fillId="0" borderId="10" xfId="0" applyFont="1" applyBorder="1" applyAlignment="1">
      <alignment/>
    </xf>
    <xf numFmtId="175" fontId="52" fillId="0" borderId="10" xfId="0" applyNumberFormat="1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177" fontId="57" fillId="0" borderId="10" xfId="0" applyNumberFormat="1" applyFont="1" applyBorder="1" applyAlignment="1">
      <alignment/>
    </xf>
    <xf numFmtId="177" fontId="51" fillId="0" borderId="10" xfId="0" applyNumberFormat="1" applyFont="1" applyBorder="1" applyAlignment="1">
      <alignment/>
    </xf>
    <xf numFmtId="176" fontId="52" fillId="0" borderId="10" xfId="0" applyNumberFormat="1" applyFont="1" applyBorder="1" applyAlignment="1">
      <alignment horizontal="center"/>
    </xf>
    <xf numFmtId="177" fontId="52" fillId="0" borderId="10" xfId="0" applyNumberFormat="1" applyFont="1" applyBorder="1" applyAlignment="1">
      <alignment horizontal="left" wrapText="1"/>
    </xf>
    <xf numFmtId="177" fontId="52" fillId="0" borderId="10" xfId="0" applyNumberFormat="1" applyFont="1" applyBorder="1" applyAlignment="1">
      <alignment horizontal="right"/>
    </xf>
    <xf numFmtId="177" fontId="52" fillId="33" borderId="10" xfId="0" applyNumberFormat="1" applyFont="1" applyFill="1" applyBorder="1" applyAlignment="1">
      <alignment horizontal="right"/>
    </xf>
    <xf numFmtId="176" fontId="52" fillId="0" borderId="11" xfId="0" applyNumberFormat="1" applyFont="1" applyBorder="1" applyAlignment="1">
      <alignment horizontal="center"/>
    </xf>
    <xf numFmtId="177" fontId="52" fillId="0" borderId="11" xfId="0" applyNumberFormat="1" applyFont="1" applyBorder="1" applyAlignment="1">
      <alignment horizontal="left" wrapText="1"/>
    </xf>
    <xf numFmtId="177" fontId="52" fillId="0" borderId="11" xfId="0" applyNumberFormat="1" applyFont="1" applyBorder="1" applyAlignment="1">
      <alignment horizontal="right"/>
    </xf>
    <xf numFmtId="177" fontId="52" fillId="33" borderId="11" xfId="0" applyNumberFormat="1" applyFont="1" applyFill="1" applyBorder="1" applyAlignment="1">
      <alignment horizontal="right"/>
    </xf>
    <xf numFmtId="4" fontId="54" fillId="0" borderId="10" xfId="0" applyNumberFormat="1" applyFont="1" applyBorder="1" applyAlignment="1">
      <alignment horizontal="right"/>
    </xf>
    <xf numFmtId="4" fontId="52" fillId="0" borderId="10" xfId="0" applyNumberFormat="1" applyFont="1" applyBorder="1" applyAlignment="1">
      <alignment/>
    </xf>
    <xf numFmtId="2" fontId="52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0" fontId="52" fillId="0" borderId="10" xfId="0" applyFont="1" applyBorder="1" applyAlignment="1">
      <alignment vertical="center"/>
    </xf>
    <xf numFmtId="4" fontId="52" fillId="0" borderId="10" xfId="0" applyNumberFormat="1" applyFont="1" applyBorder="1" applyAlignment="1">
      <alignment vertical="center"/>
    </xf>
    <xf numFmtId="2" fontId="52" fillId="0" borderId="10" xfId="0" applyNumberFormat="1" applyFont="1" applyBorder="1" applyAlignment="1">
      <alignment vertical="center"/>
    </xf>
    <xf numFmtId="2" fontId="54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4" fontId="52" fillId="0" borderId="12" xfId="0" applyNumberFormat="1" applyFont="1" applyFill="1" applyBorder="1" applyAlignment="1">
      <alignment horizontal="center" vertical="center"/>
    </xf>
    <xf numFmtId="2" fontId="53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wrapText="1"/>
    </xf>
    <xf numFmtId="0" fontId="52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1" fontId="54" fillId="0" borderId="10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2" fontId="52" fillId="0" borderId="12" xfId="0" applyNumberFormat="1" applyFont="1" applyFill="1" applyBorder="1" applyAlignment="1">
      <alignment horizontal="center" vertical="center"/>
    </xf>
    <xf numFmtId="2" fontId="54" fillId="0" borderId="11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52" fillId="0" borderId="14" xfId="0" applyFont="1" applyBorder="1" applyAlignment="1">
      <alignment vertical="center" wrapText="1"/>
    </xf>
    <xf numFmtId="4" fontId="52" fillId="0" borderId="10" xfId="0" applyNumberFormat="1" applyFont="1" applyBorder="1" applyAlignment="1">
      <alignment horizontal="right"/>
    </xf>
    <xf numFmtId="177" fontId="54" fillId="0" borderId="10" xfId="0" applyNumberFormat="1" applyFont="1" applyBorder="1" applyAlignment="1">
      <alignment horizontal="right"/>
    </xf>
    <xf numFmtId="2" fontId="54" fillId="0" borderId="10" xfId="0" applyNumberFormat="1" applyFont="1" applyBorder="1" applyAlignment="1">
      <alignment horizontal="right"/>
    </xf>
    <xf numFmtId="0" fontId="54" fillId="0" borderId="10" xfId="0" applyFont="1" applyBorder="1" applyAlignment="1">
      <alignment vertical="center"/>
    </xf>
    <xf numFmtId="4" fontId="54" fillId="0" borderId="10" xfId="0" applyNumberFormat="1" applyFont="1" applyBorder="1" applyAlignment="1">
      <alignment vertical="center"/>
    </xf>
    <xf numFmtId="177" fontId="54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right" vertical="center"/>
    </xf>
    <xf numFmtId="176" fontId="57" fillId="0" borderId="10" xfId="0" applyNumberFormat="1" applyFont="1" applyBorder="1" applyAlignment="1">
      <alignment/>
    </xf>
    <xf numFmtId="2" fontId="57" fillId="0" borderId="10" xfId="0" applyNumberFormat="1" applyFont="1" applyBorder="1" applyAlignment="1">
      <alignment/>
    </xf>
    <xf numFmtId="0" fontId="52" fillId="0" borderId="10" xfId="0" applyFont="1" applyFill="1" applyBorder="1" applyAlignment="1">
      <alignment horizontal="left" vertical="center" wrapText="1"/>
    </xf>
    <xf numFmtId="2" fontId="52" fillId="0" borderId="10" xfId="0" applyNumberFormat="1" applyFont="1" applyBorder="1" applyAlignment="1">
      <alignment horizontal="center" vertical="center"/>
    </xf>
    <xf numFmtId="177" fontId="54" fillId="0" borderId="11" xfId="0" applyNumberFormat="1" applyFont="1" applyBorder="1" applyAlignment="1">
      <alignment horizontal="right"/>
    </xf>
    <xf numFmtId="0" fontId="51" fillId="0" borderId="10" xfId="0" applyFont="1" applyBorder="1" applyAlignment="1">
      <alignment/>
    </xf>
    <xf numFmtId="0" fontId="52" fillId="0" borderId="11" xfId="0" applyFont="1" applyFill="1" applyBorder="1" applyAlignment="1">
      <alignment horizontal="center" vertical="center" textRotation="90" wrapText="1"/>
    </xf>
    <xf numFmtId="0" fontId="52" fillId="0" borderId="15" xfId="0" applyFont="1" applyFill="1" applyBorder="1" applyAlignment="1">
      <alignment horizontal="center" vertical="center" textRotation="90" wrapText="1"/>
    </xf>
    <xf numFmtId="0" fontId="52" fillId="0" borderId="14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top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textRotation="90"/>
    </xf>
    <xf numFmtId="0" fontId="52" fillId="0" borderId="15" xfId="0" applyFont="1" applyFill="1" applyBorder="1" applyAlignment="1">
      <alignment horizontal="center" vertical="center" textRotation="90"/>
    </xf>
    <xf numFmtId="0" fontId="52" fillId="0" borderId="14" xfId="0" applyFont="1" applyFill="1" applyBorder="1" applyAlignment="1">
      <alignment horizontal="center" vertical="center" textRotation="90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textRotation="90" wrapText="1"/>
    </xf>
    <xf numFmtId="0" fontId="54" fillId="0" borderId="16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4" fillId="0" borderId="16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176" fontId="54" fillId="0" borderId="19" xfId="0" applyNumberFormat="1" applyFont="1" applyBorder="1" applyAlignment="1">
      <alignment horizontal="center"/>
    </xf>
    <xf numFmtId="176" fontId="52" fillId="0" borderId="0" xfId="0" applyNumberFormat="1" applyFont="1" applyBorder="1" applyAlignment="1">
      <alignment horizontal="center"/>
    </xf>
    <xf numFmtId="176" fontId="52" fillId="0" borderId="20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4" fillId="0" borderId="16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9" fillId="0" borderId="12" xfId="0" applyFont="1" applyBorder="1" applyAlignment="1">
      <alignment horizontal="center" wrapText="1"/>
    </xf>
    <xf numFmtId="0" fontId="54" fillId="0" borderId="17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176" fontId="57" fillId="0" borderId="16" xfId="0" applyNumberFormat="1" applyFont="1" applyBorder="1" applyAlignment="1">
      <alignment horizontal="left"/>
    </xf>
    <xf numFmtId="176" fontId="57" fillId="0" borderId="12" xfId="0" applyNumberFormat="1" applyFont="1" applyBorder="1" applyAlignment="1">
      <alignment horizontal="left"/>
    </xf>
    <xf numFmtId="0" fontId="57" fillId="0" borderId="18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60" fillId="0" borderId="0" xfId="0" applyFont="1" applyAlignment="1">
      <alignment horizontal="left" vertical="top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1" fillId="0" borderId="10" xfId="0" applyFont="1" applyBorder="1" applyAlignment="1">
      <alignment horizontal="left" vertical="center" wrapText="1"/>
    </xf>
    <xf numFmtId="0" fontId="62" fillId="0" borderId="22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43"/>
  <sheetViews>
    <sheetView view="pageBreakPreview" zoomScale="90" zoomScaleSheetLayoutView="90" zoomScalePageLayoutView="0" workbookViewId="0" topLeftCell="A1">
      <selection activeCell="A12" sqref="A12:U12"/>
    </sheetView>
  </sheetViews>
  <sheetFormatPr defaultColWidth="9.140625" defaultRowHeight="15"/>
  <cols>
    <col min="1" max="1" width="3.57421875" style="1" customWidth="1"/>
    <col min="2" max="2" width="14.28125" style="1" customWidth="1"/>
    <col min="3" max="4" width="9.28125" style="1" customWidth="1"/>
    <col min="5" max="5" width="9.8515625" style="1" customWidth="1"/>
    <col min="6" max="11" width="9.28125" style="1" customWidth="1"/>
    <col min="12" max="12" width="12.00390625" style="1" customWidth="1"/>
    <col min="13" max="13" width="10.28125" style="1" customWidth="1"/>
    <col min="14" max="14" width="9.28125" style="1" customWidth="1"/>
    <col min="15" max="15" width="11.140625" style="1" customWidth="1"/>
    <col min="16" max="16" width="12.140625" style="1" customWidth="1"/>
    <col min="17" max="20" width="9.28125" style="1" customWidth="1"/>
    <col min="21" max="21" width="14.7109375" style="1" customWidth="1"/>
    <col min="22" max="16384" width="9.140625" style="1" customWidth="1"/>
  </cols>
  <sheetData>
    <row r="1" spans="10:21" ht="91.5" customHeight="1">
      <c r="J1" s="18"/>
      <c r="K1" s="18"/>
      <c r="L1" s="18"/>
      <c r="M1" s="18"/>
      <c r="N1" s="18"/>
      <c r="O1" s="18"/>
      <c r="P1" s="88" t="s">
        <v>94</v>
      </c>
      <c r="Q1" s="88"/>
      <c r="R1" s="88"/>
      <c r="S1" s="88"/>
      <c r="T1" s="88"/>
      <c r="U1" s="88"/>
    </row>
    <row r="2" spans="10:21" ht="22.5" customHeight="1" hidden="1">
      <c r="J2" s="18"/>
      <c r="K2" s="18"/>
      <c r="L2" s="18"/>
      <c r="M2" s="18"/>
      <c r="N2" s="18"/>
      <c r="O2" s="18"/>
      <c r="P2" s="18"/>
      <c r="Q2" s="11"/>
      <c r="R2" s="11"/>
      <c r="S2" s="11"/>
      <c r="T2" s="11"/>
      <c r="U2" s="11"/>
    </row>
    <row r="3" spans="1:21" ht="17.25" customHeight="1">
      <c r="A3" s="105" t="s">
        <v>50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ht="18.75" customHeight="1">
      <c r="A4" s="15"/>
      <c r="B4" s="15"/>
      <c r="C4" s="15"/>
      <c r="D4" s="15"/>
      <c r="E4" s="93" t="s">
        <v>95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17"/>
      <c r="Q4" s="15"/>
      <c r="R4" s="15"/>
      <c r="S4" s="15"/>
      <c r="T4" s="65"/>
      <c r="U4" s="15"/>
    </row>
    <row r="5" spans="1:21" ht="15.75" customHeight="1">
      <c r="A5" s="15"/>
      <c r="B5" s="15"/>
      <c r="C5" s="15"/>
      <c r="D5" s="15"/>
      <c r="E5" s="92" t="s">
        <v>44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19"/>
      <c r="Q5" s="15"/>
      <c r="R5" s="15"/>
      <c r="S5" s="15"/>
      <c r="T5" s="65"/>
      <c r="U5" s="15"/>
    </row>
    <row r="6" spans="1:21" ht="30" customHeight="1">
      <c r="A6" s="94" t="s">
        <v>0</v>
      </c>
      <c r="B6" s="94" t="s">
        <v>4</v>
      </c>
      <c r="C6" s="103" t="s">
        <v>6</v>
      </c>
      <c r="D6" s="104"/>
      <c r="E6" s="97" t="s">
        <v>7</v>
      </c>
      <c r="F6" s="97" t="s">
        <v>8</v>
      </c>
      <c r="G6" s="97" t="s">
        <v>9</v>
      </c>
      <c r="H6" s="85" t="s">
        <v>10</v>
      </c>
      <c r="I6" s="89" t="s">
        <v>11</v>
      </c>
      <c r="J6" s="90"/>
      <c r="K6" s="85" t="s">
        <v>12</v>
      </c>
      <c r="L6" s="89" t="s">
        <v>13</v>
      </c>
      <c r="M6" s="91"/>
      <c r="N6" s="91"/>
      <c r="O6" s="91"/>
      <c r="P6" s="91"/>
      <c r="Q6" s="90"/>
      <c r="R6" s="85" t="s">
        <v>14</v>
      </c>
      <c r="S6" s="85" t="s">
        <v>15</v>
      </c>
      <c r="T6" s="85" t="s">
        <v>16</v>
      </c>
      <c r="U6" s="106" t="s">
        <v>99</v>
      </c>
    </row>
    <row r="7" spans="1:21" ht="15" customHeight="1">
      <c r="A7" s="95"/>
      <c r="B7" s="95"/>
      <c r="C7" s="85" t="s">
        <v>17</v>
      </c>
      <c r="D7" s="85" t="s">
        <v>18</v>
      </c>
      <c r="E7" s="98"/>
      <c r="F7" s="98"/>
      <c r="G7" s="98"/>
      <c r="H7" s="86"/>
      <c r="I7" s="85" t="s">
        <v>19</v>
      </c>
      <c r="J7" s="85" t="s">
        <v>20</v>
      </c>
      <c r="K7" s="86"/>
      <c r="L7" s="85" t="s">
        <v>19</v>
      </c>
      <c r="M7" s="89" t="s">
        <v>21</v>
      </c>
      <c r="N7" s="91"/>
      <c r="O7" s="91"/>
      <c r="P7" s="91"/>
      <c r="Q7" s="90"/>
      <c r="R7" s="86"/>
      <c r="S7" s="86"/>
      <c r="T7" s="86"/>
      <c r="U7" s="106"/>
    </row>
    <row r="8" spans="1:21" ht="130.5" customHeight="1">
      <c r="A8" s="95"/>
      <c r="B8" s="95"/>
      <c r="C8" s="86"/>
      <c r="D8" s="86"/>
      <c r="E8" s="98"/>
      <c r="F8" s="98"/>
      <c r="G8" s="98"/>
      <c r="H8" s="87"/>
      <c r="I8" s="87"/>
      <c r="J8" s="87"/>
      <c r="K8" s="87"/>
      <c r="L8" s="87"/>
      <c r="M8" s="13" t="s">
        <v>22</v>
      </c>
      <c r="N8" s="13" t="s">
        <v>23</v>
      </c>
      <c r="O8" s="13" t="s">
        <v>24</v>
      </c>
      <c r="P8" s="13" t="s">
        <v>25</v>
      </c>
      <c r="Q8" s="16" t="s">
        <v>46</v>
      </c>
      <c r="R8" s="87"/>
      <c r="S8" s="87"/>
      <c r="T8" s="86"/>
      <c r="U8" s="106"/>
    </row>
    <row r="9" spans="1:21" ht="12.75" customHeight="1">
      <c r="A9" s="96"/>
      <c r="B9" s="96"/>
      <c r="C9" s="87"/>
      <c r="D9" s="87"/>
      <c r="E9" s="99"/>
      <c r="F9" s="99"/>
      <c r="G9" s="99"/>
      <c r="H9" s="3" t="s">
        <v>3</v>
      </c>
      <c r="I9" s="3" t="s">
        <v>3</v>
      </c>
      <c r="J9" s="3" t="s">
        <v>3</v>
      </c>
      <c r="K9" s="3" t="s">
        <v>26</v>
      </c>
      <c r="L9" s="3" t="s">
        <v>27</v>
      </c>
      <c r="M9" s="3" t="s">
        <v>27</v>
      </c>
      <c r="N9" s="3" t="s">
        <v>27</v>
      </c>
      <c r="O9" s="3" t="s">
        <v>27</v>
      </c>
      <c r="P9" s="3" t="s">
        <v>27</v>
      </c>
      <c r="Q9" s="3" t="s">
        <v>27</v>
      </c>
      <c r="R9" s="3" t="s">
        <v>28</v>
      </c>
      <c r="S9" s="3" t="s">
        <v>28</v>
      </c>
      <c r="T9" s="87"/>
      <c r="U9" s="106"/>
    </row>
    <row r="10" spans="1:21" ht="20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</row>
    <row r="11" spans="1:21" s="60" customFormat="1" ht="21" customHeight="1">
      <c r="A11" s="107" t="s">
        <v>45</v>
      </c>
      <c r="B11" s="108"/>
      <c r="C11" s="57" t="s">
        <v>29</v>
      </c>
      <c r="D11" s="57" t="s">
        <v>29</v>
      </c>
      <c r="E11" s="57" t="s">
        <v>29</v>
      </c>
      <c r="F11" s="57" t="s">
        <v>29</v>
      </c>
      <c r="G11" s="57" t="s">
        <v>29</v>
      </c>
      <c r="H11" s="58">
        <f aca="true" t="shared" si="0" ref="H11:M11">H13+H27+H34</f>
        <v>107415.59999999999</v>
      </c>
      <c r="I11" s="58">
        <f t="shared" si="0"/>
        <v>73765.19999999998</v>
      </c>
      <c r="J11" s="58">
        <f t="shared" si="0"/>
        <v>73765.19999999998</v>
      </c>
      <c r="K11" s="58">
        <f t="shared" si="0"/>
        <v>5438</v>
      </c>
      <c r="L11" s="58">
        <f t="shared" si="0"/>
        <v>40035179.129999995</v>
      </c>
      <c r="M11" s="57">
        <f t="shared" si="0"/>
        <v>0</v>
      </c>
      <c r="N11" s="57">
        <v>0</v>
      </c>
      <c r="O11" s="58">
        <f>O13</f>
        <v>1000000</v>
      </c>
      <c r="P11" s="58">
        <f>P13+P27+P34</f>
        <v>39035179.129999995</v>
      </c>
      <c r="Q11" s="57">
        <v>0</v>
      </c>
      <c r="R11" s="57" t="s">
        <v>29</v>
      </c>
      <c r="S11" s="57" t="s">
        <v>29</v>
      </c>
      <c r="T11" s="57" t="s">
        <v>29</v>
      </c>
      <c r="U11" s="57" t="s">
        <v>29</v>
      </c>
    </row>
    <row r="12" spans="1:21" ht="32.25" customHeight="1">
      <c r="A12" s="100" t="s">
        <v>51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2"/>
    </row>
    <row r="13" spans="1:21" s="60" customFormat="1" ht="19.5" customHeight="1">
      <c r="A13" s="107" t="s">
        <v>52</v>
      </c>
      <c r="B13" s="108"/>
      <c r="C13" s="57" t="s">
        <v>29</v>
      </c>
      <c r="D13" s="57" t="s">
        <v>29</v>
      </c>
      <c r="E13" s="57" t="s">
        <v>29</v>
      </c>
      <c r="F13" s="57" t="s">
        <v>29</v>
      </c>
      <c r="G13" s="57" t="s">
        <v>29</v>
      </c>
      <c r="H13" s="58">
        <f>H14+H15+H16+H17+H18+H19+H20+H21+H22+H23+H24+H25</f>
        <v>73310.29999999999</v>
      </c>
      <c r="I13" s="58">
        <f>I14+I15+I16+I17+I18+I19+I20+I21+I22+I23+I24+I25</f>
        <v>49984.59999999999</v>
      </c>
      <c r="J13" s="58">
        <f>J14+J15+J16+J17+J18+J19+J20+J21+J22+J23+J24+J25</f>
        <v>49984.59999999999</v>
      </c>
      <c r="K13" s="57">
        <f>K14+K15+K16+K17+K18+K19+K20+K22+K21+K23+K24+K25</f>
        <v>3770</v>
      </c>
      <c r="L13" s="59">
        <f>L14+L15+L16+L17+L18+L19+L20+L21+L22+L23+L24+L25</f>
        <v>15246325.059999999</v>
      </c>
      <c r="M13" s="57">
        <f>M14+M29</f>
        <v>0</v>
      </c>
      <c r="N13" s="57">
        <v>0</v>
      </c>
      <c r="O13" s="59">
        <f>O14+O15+O16+O25</f>
        <v>1000000</v>
      </c>
      <c r="P13" s="59">
        <f>P14+P15+P16+P17+P18+P19+P20+P21+P22+P23+P24+P25</f>
        <v>14246325.059999999</v>
      </c>
      <c r="Q13" s="57">
        <v>0</v>
      </c>
      <c r="R13" s="57" t="s">
        <v>29</v>
      </c>
      <c r="S13" s="57" t="s">
        <v>29</v>
      </c>
      <c r="T13" s="57" t="s">
        <v>29</v>
      </c>
      <c r="U13" s="57" t="s">
        <v>29</v>
      </c>
    </row>
    <row r="14" spans="1:21" ht="42.75" customHeight="1">
      <c r="A14" s="3">
        <v>1</v>
      </c>
      <c r="B14" s="3" t="s">
        <v>57</v>
      </c>
      <c r="C14" s="3">
        <v>1977</v>
      </c>
      <c r="D14" s="4" t="s">
        <v>29</v>
      </c>
      <c r="E14" s="3" t="s">
        <v>48</v>
      </c>
      <c r="F14" s="4">
        <v>2</v>
      </c>
      <c r="G14" s="4">
        <v>1</v>
      </c>
      <c r="H14" s="4">
        <v>409.2</v>
      </c>
      <c r="I14" s="22">
        <v>372.8</v>
      </c>
      <c r="J14" s="22">
        <v>372.8</v>
      </c>
      <c r="K14" s="3">
        <v>24</v>
      </c>
      <c r="L14" s="24">
        <v>550252.8</v>
      </c>
      <c r="M14" s="4">
        <v>0</v>
      </c>
      <c r="N14" s="4">
        <v>0</v>
      </c>
      <c r="O14" s="25">
        <v>29674.88</v>
      </c>
      <c r="P14" s="25">
        <f>L14-O14</f>
        <v>520577.92000000004</v>
      </c>
      <c r="Q14" s="4">
        <v>0</v>
      </c>
      <c r="R14" s="23">
        <v>1476</v>
      </c>
      <c r="S14" s="3">
        <v>6000</v>
      </c>
      <c r="T14" s="4">
        <v>2017</v>
      </c>
      <c r="U14" s="68" t="s">
        <v>100</v>
      </c>
    </row>
    <row r="15" spans="1:21" ht="29.25" customHeight="1">
      <c r="A15" s="3">
        <v>2</v>
      </c>
      <c r="B15" s="3" t="s">
        <v>59</v>
      </c>
      <c r="C15" s="3">
        <v>1977</v>
      </c>
      <c r="D15" s="4" t="s">
        <v>29</v>
      </c>
      <c r="E15" s="3" t="s">
        <v>48</v>
      </c>
      <c r="F15" s="4">
        <v>2</v>
      </c>
      <c r="G15" s="4">
        <v>3</v>
      </c>
      <c r="H15" s="26">
        <v>921</v>
      </c>
      <c r="I15" s="22">
        <v>860.8</v>
      </c>
      <c r="J15" s="22">
        <v>860.8</v>
      </c>
      <c r="K15" s="3">
        <v>60</v>
      </c>
      <c r="L15" s="24">
        <v>310748.8</v>
      </c>
      <c r="M15" s="4">
        <v>0</v>
      </c>
      <c r="N15" s="4">
        <v>0</v>
      </c>
      <c r="O15" s="25">
        <v>68519.68</v>
      </c>
      <c r="P15" s="25">
        <f>L15-O15</f>
        <v>242229.12</v>
      </c>
      <c r="Q15" s="4">
        <v>0</v>
      </c>
      <c r="R15" s="23">
        <v>361</v>
      </c>
      <c r="S15" s="3">
        <v>6000</v>
      </c>
      <c r="T15" s="4">
        <v>2017</v>
      </c>
      <c r="U15" s="68" t="s">
        <v>100</v>
      </c>
    </row>
    <row r="16" spans="1:21" ht="29.25" customHeight="1">
      <c r="A16" s="3">
        <v>3</v>
      </c>
      <c r="B16" s="3" t="s">
        <v>60</v>
      </c>
      <c r="C16" s="3">
        <v>1987</v>
      </c>
      <c r="D16" s="4" t="s">
        <v>29</v>
      </c>
      <c r="E16" s="3" t="s">
        <v>48</v>
      </c>
      <c r="F16" s="4">
        <v>5</v>
      </c>
      <c r="G16" s="4">
        <v>6</v>
      </c>
      <c r="H16" s="26">
        <v>5391.7</v>
      </c>
      <c r="I16" s="22">
        <v>3722.4</v>
      </c>
      <c r="J16" s="22">
        <v>3722.4</v>
      </c>
      <c r="K16" s="3">
        <v>270</v>
      </c>
      <c r="L16" s="24">
        <v>1195058.67</v>
      </c>
      <c r="M16" s="4">
        <v>0</v>
      </c>
      <c r="N16" s="4">
        <v>0</v>
      </c>
      <c r="O16" s="25">
        <v>296303.04</v>
      </c>
      <c r="P16" s="25">
        <f>L16-O16</f>
        <v>898755.6299999999</v>
      </c>
      <c r="Q16" s="4">
        <v>0</v>
      </c>
      <c r="R16" s="23">
        <v>990</v>
      </c>
      <c r="S16" s="3">
        <v>6000</v>
      </c>
      <c r="T16" s="4">
        <v>2017</v>
      </c>
      <c r="U16" s="68" t="s">
        <v>100</v>
      </c>
    </row>
    <row r="17" spans="1:21" ht="29.25" customHeight="1">
      <c r="A17" s="3">
        <v>4</v>
      </c>
      <c r="B17" s="3" t="s">
        <v>107</v>
      </c>
      <c r="C17" s="3">
        <v>1988</v>
      </c>
      <c r="D17" s="4" t="s">
        <v>29</v>
      </c>
      <c r="E17" s="3" t="s">
        <v>48</v>
      </c>
      <c r="F17" s="4">
        <v>5</v>
      </c>
      <c r="G17" s="4">
        <v>2</v>
      </c>
      <c r="H17" s="26">
        <v>6983.4</v>
      </c>
      <c r="I17" s="22">
        <v>5116.8</v>
      </c>
      <c r="J17" s="22">
        <v>5116.8</v>
      </c>
      <c r="K17" s="3">
        <v>220</v>
      </c>
      <c r="L17" s="24">
        <v>1564688</v>
      </c>
      <c r="M17" s="4">
        <v>0</v>
      </c>
      <c r="N17" s="4">
        <v>0</v>
      </c>
      <c r="O17" s="4">
        <v>0</v>
      </c>
      <c r="P17" s="25">
        <v>1564688</v>
      </c>
      <c r="Q17" s="4">
        <v>0</v>
      </c>
      <c r="R17" s="23">
        <v>156</v>
      </c>
      <c r="S17" s="3">
        <v>6000</v>
      </c>
      <c r="T17" s="4">
        <v>2017</v>
      </c>
      <c r="U17" s="68" t="s">
        <v>100</v>
      </c>
    </row>
    <row r="18" spans="1:21" ht="29.25" customHeight="1">
      <c r="A18" s="3">
        <v>5</v>
      </c>
      <c r="B18" s="3" t="s">
        <v>108</v>
      </c>
      <c r="C18" s="3">
        <v>1976</v>
      </c>
      <c r="D18" s="4" t="s">
        <v>29</v>
      </c>
      <c r="E18" s="3" t="s">
        <v>48</v>
      </c>
      <c r="F18" s="4">
        <v>5</v>
      </c>
      <c r="G18" s="4">
        <v>4</v>
      </c>
      <c r="H18" s="26">
        <v>4260</v>
      </c>
      <c r="I18" s="22">
        <v>3188.7</v>
      </c>
      <c r="J18" s="22">
        <v>3188.7</v>
      </c>
      <c r="K18" s="3">
        <v>180</v>
      </c>
      <c r="L18" s="24">
        <v>782344</v>
      </c>
      <c r="M18" s="4">
        <v>0</v>
      </c>
      <c r="N18" s="4">
        <v>0</v>
      </c>
      <c r="O18" s="4">
        <v>0</v>
      </c>
      <c r="P18" s="25">
        <v>782344</v>
      </c>
      <c r="Q18" s="4">
        <v>0</v>
      </c>
      <c r="R18" s="23">
        <v>330</v>
      </c>
      <c r="S18" s="3">
        <v>6000</v>
      </c>
      <c r="T18" s="4">
        <v>2017</v>
      </c>
      <c r="U18" s="68" t="s">
        <v>100</v>
      </c>
    </row>
    <row r="19" spans="1:21" ht="42.75" customHeight="1">
      <c r="A19" s="3">
        <v>6</v>
      </c>
      <c r="B19" s="3" t="s">
        <v>109</v>
      </c>
      <c r="C19" s="3">
        <v>1984</v>
      </c>
      <c r="D19" s="4" t="s">
        <v>29</v>
      </c>
      <c r="E19" s="3" t="s">
        <v>48</v>
      </c>
      <c r="F19" s="4">
        <v>5</v>
      </c>
      <c r="G19" s="4">
        <v>4</v>
      </c>
      <c r="H19" s="26">
        <v>3786.7</v>
      </c>
      <c r="I19" s="22">
        <v>2662.4</v>
      </c>
      <c r="J19" s="22">
        <v>2662.4</v>
      </c>
      <c r="K19" s="3">
        <v>194</v>
      </c>
      <c r="L19" s="24">
        <v>782344</v>
      </c>
      <c r="M19" s="4">
        <v>0</v>
      </c>
      <c r="N19" s="4">
        <v>0</v>
      </c>
      <c r="O19" s="4">
        <v>0</v>
      </c>
      <c r="P19" s="25">
        <v>782344</v>
      </c>
      <c r="Q19" s="4">
        <v>0</v>
      </c>
      <c r="R19" s="23">
        <v>776</v>
      </c>
      <c r="S19" s="3">
        <v>6000</v>
      </c>
      <c r="T19" s="4">
        <v>2017</v>
      </c>
      <c r="U19" s="68" t="s">
        <v>100</v>
      </c>
    </row>
    <row r="20" spans="1:21" ht="36.75" customHeight="1">
      <c r="A20" s="3">
        <v>7</v>
      </c>
      <c r="B20" s="3" t="s">
        <v>110</v>
      </c>
      <c r="C20" s="3">
        <v>1988</v>
      </c>
      <c r="D20" s="4" t="s">
        <v>29</v>
      </c>
      <c r="E20" s="3" t="s">
        <v>48</v>
      </c>
      <c r="F20" s="4">
        <v>5</v>
      </c>
      <c r="G20" s="4">
        <v>17</v>
      </c>
      <c r="H20" s="26">
        <v>15907.9</v>
      </c>
      <c r="I20" s="22">
        <v>11195.7</v>
      </c>
      <c r="J20" s="22">
        <v>11195.7</v>
      </c>
      <c r="K20" s="3">
        <v>745</v>
      </c>
      <c r="L20" s="24">
        <v>1564688</v>
      </c>
      <c r="M20" s="4">
        <v>0</v>
      </c>
      <c r="N20" s="4">
        <v>0</v>
      </c>
      <c r="O20" s="4">
        <v>0</v>
      </c>
      <c r="P20" s="25">
        <v>1564688</v>
      </c>
      <c r="Q20" s="4">
        <v>0</v>
      </c>
      <c r="R20" s="23">
        <v>156</v>
      </c>
      <c r="S20" s="3">
        <v>6000</v>
      </c>
      <c r="T20" s="4">
        <v>2017</v>
      </c>
      <c r="U20" s="68" t="s">
        <v>100</v>
      </c>
    </row>
    <row r="21" spans="1:21" ht="41.25" customHeight="1">
      <c r="A21" s="3">
        <v>8</v>
      </c>
      <c r="B21" s="3" t="s">
        <v>111</v>
      </c>
      <c r="C21" s="3">
        <v>1978</v>
      </c>
      <c r="D21" s="4" t="s">
        <v>29</v>
      </c>
      <c r="E21" s="3" t="s">
        <v>48</v>
      </c>
      <c r="F21" s="4">
        <v>5</v>
      </c>
      <c r="G21" s="4">
        <v>4</v>
      </c>
      <c r="H21" s="26">
        <v>3847.7</v>
      </c>
      <c r="I21" s="22">
        <v>2711.6</v>
      </c>
      <c r="J21" s="22">
        <v>2711.6</v>
      </c>
      <c r="K21" s="3">
        <v>201</v>
      </c>
      <c r="L21" s="24">
        <v>782344</v>
      </c>
      <c r="M21" s="4">
        <v>0</v>
      </c>
      <c r="N21" s="4">
        <v>0</v>
      </c>
      <c r="O21" s="4">
        <v>0</v>
      </c>
      <c r="P21" s="25">
        <v>782344</v>
      </c>
      <c r="Q21" s="4">
        <v>0</v>
      </c>
      <c r="R21" s="23">
        <v>776</v>
      </c>
      <c r="S21" s="3">
        <v>6000</v>
      </c>
      <c r="T21" s="4">
        <v>2017</v>
      </c>
      <c r="U21" s="68" t="s">
        <v>100</v>
      </c>
    </row>
    <row r="22" spans="1:21" ht="39" customHeight="1">
      <c r="A22" s="3">
        <v>9</v>
      </c>
      <c r="B22" s="3" t="s">
        <v>112</v>
      </c>
      <c r="C22" s="3">
        <v>1993</v>
      </c>
      <c r="D22" s="4" t="s">
        <v>29</v>
      </c>
      <c r="E22" s="3" t="s">
        <v>48</v>
      </c>
      <c r="F22" s="4">
        <v>5</v>
      </c>
      <c r="G22" s="4">
        <v>7</v>
      </c>
      <c r="H22" s="26">
        <v>6877.6</v>
      </c>
      <c r="I22" s="22">
        <v>4898.7</v>
      </c>
      <c r="J22" s="22">
        <v>4898.7</v>
      </c>
      <c r="K22" s="3">
        <v>569</v>
      </c>
      <c r="L22" s="25">
        <v>4348618.52</v>
      </c>
      <c r="M22" s="4">
        <v>0</v>
      </c>
      <c r="N22" s="4">
        <v>0</v>
      </c>
      <c r="O22" s="4">
        <v>0</v>
      </c>
      <c r="P22" s="25">
        <v>4348618.52</v>
      </c>
      <c r="Q22" s="4">
        <v>0</v>
      </c>
      <c r="R22" s="23">
        <v>1919</v>
      </c>
      <c r="S22" s="3">
        <v>6000</v>
      </c>
      <c r="T22" s="4">
        <v>2017</v>
      </c>
      <c r="U22" s="68" t="s">
        <v>100</v>
      </c>
    </row>
    <row r="23" spans="1:21" ht="40.5" customHeight="1">
      <c r="A23" s="3">
        <v>10</v>
      </c>
      <c r="B23" s="3" t="s">
        <v>113</v>
      </c>
      <c r="C23" s="3">
        <v>1991</v>
      </c>
      <c r="D23" s="4" t="s">
        <v>29</v>
      </c>
      <c r="E23" s="3" t="s">
        <v>48</v>
      </c>
      <c r="F23" s="4">
        <v>5</v>
      </c>
      <c r="G23" s="4">
        <v>7</v>
      </c>
      <c r="H23" s="26">
        <v>6586.7</v>
      </c>
      <c r="I23" s="22">
        <v>3148.1</v>
      </c>
      <c r="J23" s="22">
        <v>3148.1</v>
      </c>
      <c r="K23" s="3">
        <v>541</v>
      </c>
      <c r="L23" s="24">
        <v>782344</v>
      </c>
      <c r="M23" s="4">
        <v>0</v>
      </c>
      <c r="N23" s="4">
        <v>0</v>
      </c>
      <c r="O23" s="4">
        <v>0</v>
      </c>
      <c r="P23" s="25">
        <v>782344</v>
      </c>
      <c r="Q23" s="4">
        <v>0</v>
      </c>
      <c r="R23" s="23">
        <v>330</v>
      </c>
      <c r="S23" s="3">
        <v>6000</v>
      </c>
      <c r="T23" s="4">
        <v>2017</v>
      </c>
      <c r="U23" s="68" t="s">
        <v>100</v>
      </c>
    </row>
    <row r="24" spans="1:21" ht="39.75" customHeight="1">
      <c r="A24" s="3">
        <v>11</v>
      </c>
      <c r="B24" s="3" t="s">
        <v>114</v>
      </c>
      <c r="C24" s="3">
        <v>1993</v>
      </c>
      <c r="D24" s="4" t="s">
        <v>29</v>
      </c>
      <c r="E24" s="3" t="s">
        <v>48</v>
      </c>
      <c r="F24" s="4">
        <v>5</v>
      </c>
      <c r="G24" s="4">
        <v>2</v>
      </c>
      <c r="H24" s="26">
        <v>6923.6</v>
      </c>
      <c r="I24" s="22">
        <v>4499.5</v>
      </c>
      <c r="J24" s="22">
        <v>4499.5</v>
      </c>
      <c r="K24" s="3">
        <v>226</v>
      </c>
      <c r="L24" s="24">
        <v>1429520</v>
      </c>
      <c r="M24" s="4">
        <v>0</v>
      </c>
      <c r="N24" s="4">
        <v>0</v>
      </c>
      <c r="O24" s="4">
        <v>0</v>
      </c>
      <c r="P24" s="24">
        <v>1429520</v>
      </c>
      <c r="Q24" s="4">
        <v>0</v>
      </c>
      <c r="R24" s="23">
        <v>330</v>
      </c>
      <c r="S24" s="3">
        <v>6000</v>
      </c>
      <c r="T24" s="4">
        <v>2017</v>
      </c>
      <c r="U24" s="68" t="s">
        <v>100</v>
      </c>
    </row>
    <row r="25" spans="1:21" ht="39" customHeight="1">
      <c r="A25" s="3">
        <v>12</v>
      </c>
      <c r="B25" s="3" t="s">
        <v>61</v>
      </c>
      <c r="C25" s="3">
        <v>1987</v>
      </c>
      <c r="D25" s="4" t="s">
        <v>29</v>
      </c>
      <c r="E25" s="3" t="s">
        <v>48</v>
      </c>
      <c r="F25" s="4">
        <v>5</v>
      </c>
      <c r="G25" s="4">
        <v>12</v>
      </c>
      <c r="H25" s="4">
        <v>11414.8</v>
      </c>
      <c r="I25" s="22">
        <v>7607.1</v>
      </c>
      <c r="J25" s="22">
        <v>7607.1</v>
      </c>
      <c r="K25" s="3">
        <v>540</v>
      </c>
      <c r="L25" s="24">
        <v>1153374.27</v>
      </c>
      <c r="M25" s="4">
        <v>0</v>
      </c>
      <c r="N25" s="4">
        <v>0</v>
      </c>
      <c r="O25" s="25">
        <v>605502.4</v>
      </c>
      <c r="P25" s="25">
        <f>L25-O25</f>
        <v>547871.87</v>
      </c>
      <c r="Q25" s="4">
        <v>0</v>
      </c>
      <c r="R25" s="23">
        <v>468</v>
      </c>
      <c r="S25" s="3">
        <v>6000</v>
      </c>
      <c r="T25" s="4">
        <v>2017</v>
      </c>
      <c r="U25" s="68" t="s">
        <v>100</v>
      </c>
    </row>
    <row r="26" spans="1:21" ht="31.5" customHeight="1">
      <c r="A26" s="100" t="s">
        <v>53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2"/>
    </row>
    <row r="27" spans="1:21" s="60" customFormat="1" ht="13.5">
      <c r="A27" s="107" t="s">
        <v>55</v>
      </c>
      <c r="B27" s="108"/>
      <c r="C27" s="57" t="s">
        <v>29</v>
      </c>
      <c r="D27" s="57" t="s">
        <v>29</v>
      </c>
      <c r="E27" s="57" t="s">
        <v>29</v>
      </c>
      <c r="F27" s="57" t="s">
        <v>29</v>
      </c>
      <c r="G27" s="57" t="s">
        <v>29</v>
      </c>
      <c r="H27" s="58">
        <f>H28+H29+H30+H31+H32</f>
        <v>25698.2</v>
      </c>
      <c r="I27" s="58">
        <f>I28+I29+I30+I31+I32</f>
        <v>17118.1</v>
      </c>
      <c r="J27" s="58">
        <f>J28+J29+J30+J31+J32</f>
        <v>17118.1</v>
      </c>
      <c r="K27" s="58">
        <f>K28+K29+K30+K31+K32</f>
        <v>1188</v>
      </c>
      <c r="L27" s="58">
        <f>L28+L29+L30+L31+L32</f>
        <v>11963626.24</v>
      </c>
      <c r="M27" s="57">
        <v>0</v>
      </c>
      <c r="N27" s="57">
        <v>0</v>
      </c>
      <c r="O27" s="61">
        <f>O35+O40</f>
        <v>0</v>
      </c>
      <c r="P27" s="58">
        <f>P28+P29+P30+P31+P32</f>
        <v>11963626.24</v>
      </c>
      <c r="Q27" s="57">
        <v>0</v>
      </c>
      <c r="R27" s="57" t="s">
        <v>29</v>
      </c>
      <c r="S27" s="57" t="s">
        <v>29</v>
      </c>
      <c r="T27" s="57" t="s">
        <v>29</v>
      </c>
      <c r="U27" s="57" t="s">
        <v>29</v>
      </c>
    </row>
    <row r="28" spans="1:21" ht="42" customHeight="1">
      <c r="A28" s="3">
        <v>1</v>
      </c>
      <c r="B28" s="3" t="s">
        <v>62</v>
      </c>
      <c r="C28" s="3">
        <v>1992</v>
      </c>
      <c r="D28" s="4" t="s">
        <v>29</v>
      </c>
      <c r="E28" s="3" t="s">
        <v>48</v>
      </c>
      <c r="F28" s="4">
        <v>5</v>
      </c>
      <c r="G28" s="4">
        <v>6</v>
      </c>
      <c r="H28" s="4">
        <v>5930.2</v>
      </c>
      <c r="I28" s="22">
        <v>4154.9</v>
      </c>
      <c r="J28" s="22">
        <v>4154.9</v>
      </c>
      <c r="K28" s="3">
        <v>270</v>
      </c>
      <c r="L28" s="24">
        <v>6327912.7</v>
      </c>
      <c r="M28" s="4">
        <v>0</v>
      </c>
      <c r="N28" s="4">
        <v>0</v>
      </c>
      <c r="O28" s="56">
        <v>0</v>
      </c>
      <c r="P28" s="24">
        <v>6327912.7</v>
      </c>
      <c r="Q28" s="4">
        <v>0</v>
      </c>
      <c r="R28" s="23">
        <v>1067</v>
      </c>
      <c r="S28" s="3">
        <v>6000</v>
      </c>
      <c r="T28" s="4">
        <v>2018</v>
      </c>
      <c r="U28" s="68" t="s">
        <v>100</v>
      </c>
    </row>
    <row r="29" spans="1:21" ht="41.25">
      <c r="A29" s="3">
        <v>2</v>
      </c>
      <c r="B29" s="5" t="s">
        <v>63</v>
      </c>
      <c r="C29" s="3">
        <v>1997</v>
      </c>
      <c r="D29" s="4" t="s">
        <v>29</v>
      </c>
      <c r="E29" s="3" t="s">
        <v>48</v>
      </c>
      <c r="F29" s="4">
        <v>2</v>
      </c>
      <c r="G29" s="4">
        <v>3</v>
      </c>
      <c r="H29" s="4">
        <v>2049.8</v>
      </c>
      <c r="I29" s="26">
        <v>1122</v>
      </c>
      <c r="J29" s="26">
        <v>1122</v>
      </c>
      <c r="K29" s="3">
        <v>72</v>
      </c>
      <c r="L29" s="24">
        <v>1613436</v>
      </c>
      <c r="M29" s="4">
        <v>0</v>
      </c>
      <c r="N29" s="4">
        <v>0</v>
      </c>
      <c r="O29" s="56">
        <v>0</v>
      </c>
      <c r="P29" s="24">
        <v>1613436</v>
      </c>
      <c r="Q29" s="4">
        <v>0</v>
      </c>
      <c r="R29" s="23">
        <v>1438</v>
      </c>
      <c r="S29" s="3">
        <v>6000</v>
      </c>
      <c r="T29" s="4">
        <v>2018</v>
      </c>
      <c r="U29" s="68" t="s">
        <v>100</v>
      </c>
    </row>
    <row r="30" spans="1:21" ht="43.5" customHeight="1">
      <c r="A30" s="3">
        <v>3</v>
      </c>
      <c r="B30" s="3" t="s">
        <v>58</v>
      </c>
      <c r="C30" s="3">
        <v>1992</v>
      </c>
      <c r="D30" s="4" t="s">
        <v>29</v>
      </c>
      <c r="E30" s="3" t="s">
        <v>48</v>
      </c>
      <c r="F30" s="4">
        <v>2</v>
      </c>
      <c r="G30" s="4">
        <v>2</v>
      </c>
      <c r="H30" s="4">
        <v>911.7</v>
      </c>
      <c r="I30" s="22">
        <v>511.7</v>
      </c>
      <c r="J30" s="22">
        <v>511.7</v>
      </c>
      <c r="K30" s="3">
        <v>36</v>
      </c>
      <c r="L30" s="24">
        <v>184723.7</v>
      </c>
      <c r="M30" s="4">
        <v>0</v>
      </c>
      <c r="N30" s="4">
        <v>0</v>
      </c>
      <c r="O30" s="56">
        <v>0</v>
      </c>
      <c r="P30" s="24">
        <v>184723.7</v>
      </c>
      <c r="Q30" s="4">
        <v>0</v>
      </c>
      <c r="R30" s="23">
        <v>361</v>
      </c>
      <c r="S30" s="3">
        <v>6000</v>
      </c>
      <c r="T30" s="4">
        <v>2018</v>
      </c>
      <c r="U30" s="68" t="s">
        <v>100</v>
      </c>
    </row>
    <row r="31" spans="1:21" ht="43.5" customHeight="1">
      <c r="A31" s="3">
        <v>4</v>
      </c>
      <c r="B31" s="3" t="s">
        <v>60</v>
      </c>
      <c r="C31" s="3">
        <v>1987</v>
      </c>
      <c r="D31" s="4" t="s">
        <v>29</v>
      </c>
      <c r="E31" s="3" t="s">
        <v>48</v>
      </c>
      <c r="F31" s="4">
        <v>5</v>
      </c>
      <c r="G31" s="4">
        <v>6</v>
      </c>
      <c r="H31" s="26">
        <v>5391.7</v>
      </c>
      <c r="I31" s="22">
        <v>3722.4</v>
      </c>
      <c r="J31" s="22">
        <v>3722.4</v>
      </c>
      <c r="K31" s="3">
        <v>270</v>
      </c>
      <c r="L31" s="24">
        <v>1960461.32</v>
      </c>
      <c r="M31" s="4">
        <v>0</v>
      </c>
      <c r="N31" s="4">
        <v>0</v>
      </c>
      <c r="O31" s="56">
        <v>0</v>
      </c>
      <c r="P31" s="24">
        <v>1960461.32</v>
      </c>
      <c r="Q31" s="4">
        <v>0</v>
      </c>
      <c r="R31" s="23">
        <v>990</v>
      </c>
      <c r="S31" s="3">
        <v>6000</v>
      </c>
      <c r="T31" s="4">
        <v>2018</v>
      </c>
      <c r="U31" s="68" t="s">
        <v>100</v>
      </c>
    </row>
    <row r="32" spans="1:21" ht="44.25" customHeight="1">
      <c r="A32" s="3">
        <v>5</v>
      </c>
      <c r="B32" s="3" t="s">
        <v>61</v>
      </c>
      <c r="C32" s="3">
        <v>1987</v>
      </c>
      <c r="D32" s="4" t="s">
        <v>29</v>
      </c>
      <c r="E32" s="3" t="s">
        <v>48</v>
      </c>
      <c r="F32" s="4">
        <v>5</v>
      </c>
      <c r="G32" s="4">
        <v>12</v>
      </c>
      <c r="H32" s="4">
        <v>11414.8</v>
      </c>
      <c r="I32" s="22">
        <v>7607.1</v>
      </c>
      <c r="J32" s="22">
        <v>7607.1</v>
      </c>
      <c r="K32" s="3">
        <v>540</v>
      </c>
      <c r="L32" s="24">
        <v>1877092.52</v>
      </c>
      <c r="M32" s="4">
        <v>0</v>
      </c>
      <c r="N32" s="4">
        <v>0</v>
      </c>
      <c r="O32" s="56">
        <v>0</v>
      </c>
      <c r="P32" s="24">
        <v>1877092.52</v>
      </c>
      <c r="Q32" s="4">
        <v>0</v>
      </c>
      <c r="R32" s="23">
        <v>468</v>
      </c>
      <c r="S32" s="3">
        <v>6000</v>
      </c>
      <c r="T32" s="4">
        <v>2018</v>
      </c>
      <c r="U32" s="68" t="s">
        <v>100</v>
      </c>
    </row>
    <row r="33" spans="1:21" ht="13.5">
      <c r="A33" s="100" t="s">
        <v>54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2"/>
    </row>
    <row r="34" spans="1:21" s="60" customFormat="1" ht="13.5">
      <c r="A34" s="107" t="s">
        <v>56</v>
      </c>
      <c r="B34" s="108"/>
      <c r="C34" s="57" t="s">
        <v>29</v>
      </c>
      <c r="D34" s="57" t="s">
        <v>29</v>
      </c>
      <c r="E34" s="57" t="s">
        <v>29</v>
      </c>
      <c r="F34" s="57" t="s">
        <v>29</v>
      </c>
      <c r="G34" s="57" t="s">
        <v>29</v>
      </c>
      <c r="H34" s="58">
        <f>H35+H36+H37+H38+H39+H40+H41+H42+H43</f>
        <v>8407.1</v>
      </c>
      <c r="I34" s="58">
        <f>I35+I36+I37+I38+I39+I40+I41+I42+I43</f>
        <v>6662.5</v>
      </c>
      <c r="J34" s="64">
        <f>J35+J36+J37+J38+J39+J40+J41+J42+J43</f>
        <v>6662.5</v>
      </c>
      <c r="K34" s="62">
        <f>K35+K36+K37+K38+K39+K40+K41+K42+K43</f>
        <v>480</v>
      </c>
      <c r="L34" s="59">
        <f>L35+L36+L37+L38+L39+L40+L41+L42+L43</f>
        <v>12825227.83</v>
      </c>
      <c r="M34" s="57">
        <v>0</v>
      </c>
      <c r="N34" s="57">
        <v>0</v>
      </c>
      <c r="O34" s="57">
        <v>0</v>
      </c>
      <c r="P34" s="59">
        <f>P35+P36+P37+P38+P39+P40+P41+P42+P43</f>
        <v>12825227.83</v>
      </c>
      <c r="Q34" s="57">
        <v>0</v>
      </c>
      <c r="R34" s="57" t="s">
        <v>29</v>
      </c>
      <c r="S34" s="57" t="s">
        <v>29</v>
      </c>
      <c r="T34" s="57" t="s">
        <v>29</v>
      </c>
      <c r="U34" s="57" t="s">
        <v>29</v>
      </c>
    </row>
    <row r="35" spans="1:21" ht="42" customHeight="1">
      <c r="A35" s="3">
        <v>1</v>
      </c>
      <c r="B35" s="5" t="s">
        <v>64</v>
      </c>
      <c r="C35" s="3">
        <v>1958</v>
      </c>
      <c r="D35" s="4" t="s">
        <v>29</v>
      </c>
      <c r="E35" s="4" t="s">
        <v>47</v>
      </c>
      <c r="F35" s="4">
        <v>2</v>
      </c>
      <c r="G35" s="4">
        <v>2</v>
      </c>
      <c r="H35" s="4">
        <v>931.8</v>
      </c>
      <c r="I35" s="4">
        <v>869.7</v>
      </c>
      <c r="J35" s="4">
        <v>869.7</v>
      </c>
      <c r="K35" s="3">
        <v>48</v>
      </c>
      <c r="L35" s="24">
        <v>563095.4</v>
      </c>
      <c r="M35" s="4">
        <v>0</v>
      </c>
      <c r="N35" s="4">
        <v>0</v>
      </c>
      <c r="O35" s="23">
        <v>0</v>
      </c>
      <c r="P35" s="24">
        <v>563095.4</v>
      </c>
      <c r="Q35" s="4">
        <v>0</v>
      </c>
      <c r="R35" s="23">
        <v>1083</v>
      </c>
      <c r="S35" s="3">
        <v>7000</v>
      </c>
      <c r="T35" s="4">
        <v>2019</v>
      </c>
      <c r="U35" s="68" t="s">
        <v>100</v>
      </c>
    </row>
    <row r="36" spans="1:21" ht="45" customHeight="1">
      <c r="A36" s="3">
        <v>2</v>
      </c>
      <c r="B36" s="5" t="s">
        <v>65</v>
      </c>
      <c r="C36" s="3">
        <v>1958</v>
      </c>
      <c r="D36" s="4" t="s">
        <v>29</v>
      </c>
      <c r="E36" s="4" t="s">
        <v>47</v>
      </c>
      <c r="F36" s="4">
        <v>2</v>
      </c>
      <c r="G36" s="4">
        <v>1</v>
      </c>
      <c r="H36" s="4">
        <v>540.8</v>
      </c>
      <c r="I36" s="4">
        <v>498.7</v>
      </c>
      <c r="J36" s="4">
        <v>498.7</v>
      </c>
      <c r="K36" s="3">
        <v>30</v>
      </c>
      <c r="L36" s="24">
        <v>2738860.4</v>
      </c>
      <c r="M36" s="4">
        <v>0</v>
      </c>
      <c r="N36" s="4">
        <v>0</v>
      </c>
      <c r="O36" s="23">
        <v>0</v>
      </c>
      <c r="P36" s="24">
        <v>2738860.4</v>
      </c>
      <c r="Q36" s="4">
        <v>0</v>
      </c>
      <c r="R36" s="23">
        <v>6968</v>
      </c>
      <c r="S36" s="3">
        <v>7000</v>
      </c>
      <c r="T36" s="4">
        <v>2019</v>
      </c>
      <c r="U36" s="68" t="s">
        <v>100</v>
      </c>
    </row>
    <row r="37" spans="1:21" ht="43.5" customHeight="1">
      <c r="A37" s="3">
        <v>3</v>
      </c>
      <c r="B37" s="5" t="s">
        <v>66</v>
      </c>
      <c r="C37" s="3">
        <v>1968</v>
      </c>
      <c r="D37" s="4" t="s">
        <v>29</v>
      </c>
      <c r="E37" s="4" t="s">
        <v>48</v>
      </c>
      <c r="F37" s="4">
        <v>2</v>
      </c>
      <c r="G37" s="4">
        <v>2</v>
      </c>
      <c r="H37" s="26">
        <v>421</v>
      </c>
      <c r="I37" s="26">
        <v>381.2</v>
      </c>
      <c r="J37" s="26">
        <v>381.2</v>
      </c>
      <c r="K37" s="3">
        <v>35</v>
      </c>
      <c r="L37" s="24">
        <v>562651.2</v>
      </c>
      <c r="M37" s="4">
        <v>0</v>
      </c>
      <c r="N37" s="4">
        <v>0</v>
      </c>
      <c r="O37" s="23">
        <v>0</v>
      </c>
      <c r="P37" s="24">
        <v>562651.2</v>
      </c>
      <c r="Q37" s="4">
        <v>0</v>
      </c>
      <c r="R37" s="23">
        <v>1476</v>
      </c>
      <c r="S37" s="3">
        <v>7000</v>
      </c>
      <c r="T37" s="4">
        <v>2019</v>
      </c>
      <c r="U37" s="68" t="s">
        <v>100</v>
      </c>
    </row>
    <row r="38" spans="1:21" ht="47.25" customHeight="1">
      <c r="A38" s="3">
        <v>4</v>
      </c>
      <c r="B38" s="5" t="s">
        <v>67</v>
      </c>
      <c r="C38" s="3">
        <v>1958</v>
      </c>
      <c r="D38" s="4" t="s">
        <v>29</v>
      </c>
      <c r="E38" s="4" t="s">
        <v>47</v>
      </c>
      <c r="F38" s="4">
        <v>2</v>
      </c>
      <c r="G38" s="4">
        <v>1</v>
      </c>
      <c r="H38" s="26">
        <v>555.2</v>
      </c>
      <c r="I38" s="26">
        <v>511.7</v>
      </c>
      <c r="J38" s="26">
        <v>511.7</v>
      </c>
      <c r="K38" s="3">
        <v>30</v>
      </c>
      <c r="L38" s="24">
        <v>1647785.1</v>
      </c>
      <c r="M38" s="4">
        <v>0</v>
      </c>
      <c r="N38" s="4">
        <v>0</v>
      </c>
      <c r="O38" s="23">
        <v>0</v>
      </c>
      <c r="P38" s="24">
        <v>1647785.1</v>
      </c>
      <c r="Q38" s="4">
        <v>0</v>
      </c>
      <c r="R38" s="23">
        <v>3542.33</v>
      </c>
      <c r="S38" s="3">
        <v>7000</v>
      </c>
      <c r="T38" s="4">
        <v>2019</v>
      </c>
      <c r="U38" s="68" t="s">
        <v>100</v>
      </c>
    </row>
    <row r="39" spans="1:21" ht="45.75" customHeight="1">
      <c r="A39" s="3">
        <v>5</v>
      </c>
      <c r="B39" s="5" t="s">
        <v>68</v>
      </c>
      <c r="C39" s="3">
        <v>1968</v>
      </c>
      <c r="D39" s="4" t="s">
        <v>29</v>
      </c>
      <c r="E39" s="4" t="s">
        <v>48</v>
      </c>
      <c r="F39" s="4">
        <v>2</v>
      </c>
      <c r="G39" s="4">
        <v>2</v>
      </c>
      <c r="H39" s="4">
        <v>383.4</v>
      </c>
      <c r="I39" s="4">
        <v>356.6</v>
      </c>
      <c r="J39" s="4">
        <v>356.6</v>
      </c>
      <c r="K39" s="3">
        <v>39</v>
      </c>
      <c r="L39" s="24">
        <v>169328</v>
      </c>
      <c r="M39" s="4">
        <f>M40+M44</f>
        <v>0</v>
      </c>
      <c r="N39" s="4">
        <v>0</v>
      </c>
      <c r="O39" s="23">
        <v>0</v>
      </c>
      <c r="P39" s="24">
        <v>169328</v>
      </c>
      <c r="Q39" s="4">
        <v>0</v>
      </c>
      <c r="R39" s="23">
        <v>475</v>
      </c>
      <c r="S39" s="3">
        <v>7000</v>
      </c>
      <c r="T39" s="4">
        <v>2019</v>
      </c>
      <c r="U39" s="68" t="s">
        <v>100</v>
      </c>
    </row>
    <row r="40" spans="1:21" ht="46.5" customHeight="1">
      <c r="A40" s="3">
        <v>6</v>
      </c>
      <c r="B40" s="5" t="s">
        <v>69</v>
      </c>
      <c r="C40" s="3">
        <v>1958</v>
      </c>
      <c r="D40" s="4" t="s">
        <v>29</v>
      </c>
      <c r="E40" s="4" t="s">
        <v>47</v>
      </c>
      <c r="F40" s="4">
        <v>2</v>
      </c>
      <c r="G40" s="4">
        <v>1</v>
      </c>
      <c r="H40" s="4">
        <v>545.8</v>
      </c>
      <c r="I40" s="4">
        <v>503</v>
      </c>
      <c r="J40" s="4">
        <v>503</v>
      </c>
      <c r="K40" s="3">
        <v>33</v>
      </c>
      <c r="L40" s="24">
        <v>437159.33</v>
      </c>
      <c r="M40" s="4">
        <f>M33+M45</f>
        <v>0</v>
      </c>
      <c r="N40" s="4">
        <v>0</v>
      </c>
      <c r="O40" s="23">
        <v>0</v>
      </c>
      <c r="P40" s="24">
        <v>437159.33</v>
      </c>
      <c r="Q40" s="4">
        <v>0</v>
      </c>
      <c r="R40" s="23">
        <v>1083</v>
      </c>
      <c r="S40" s="3">
        <v>7000</v>
      </c>
      <c r="T40" s="4">
        <v>2019</v>
      </c>
      <c r="U40" s="68" t="s">
        <v>100</v>
      </c>
    </row>
    <row r="41" spans="1:21" ht="39.75" customHeight="1">
      <c r="A41" s="3">
        <v>7</v>
      </c>
      <c r="B41" s="5" t="s">
        <v>70</v>
      </c>
      <c r="C41" s="3">
        <v>1959</v>
      </c>
      <c r="D41" s="4" t="s">
        <v>29</v>
      </c>
      <c r="E41" s="4" t="s">
        <v>47</v>
      </c>
      <c r="F41" s="4">
        <v>2</v>
      </c>
      <c r="G41" s="4">
        <v>2</v>
      </c>
      <c r="H41" s="4">
        <v>830.1</v>
      </c>
      <c r="I41" s="4">
        <v>519.4</v>
      </c>
      <c r="J41" s="52">
        <v>519.4</v>
      </c>
      <c r="K41" s="52">
        <v>36</v>
      </c>
      <c r="L41" s="53">
        <v>140660</v>
      </c>
      <c r="M41" s="4">
        <v>0</v>
      </c>
      <c r="N41" s="4">
        <v>0</v>
      </c>
      <c r="O41" s="4">
        <v>0</v>
      </c>
      <c r="P41" s="53">
        <v>140660</v>
      </c>
      <c r="Q41" s="4">
        <v>0</v>
      </c>
      <c r="R41" s="4">
        <v>632</v>
      </c>
      <c r="S41" s="3">
        <v>7000</v>
      </c>
      <c r="T41" s="4">
        <v>2019</v>
      </c>
      <c r="U41" s="68" t="s">
        <v>100</v>
      </c>
    </row>
    <row r="42" spans="1:21" ht="41.25">
      <c r="A42" s="3">
        <v>8</v>
      </c>
      <c r="B42" s="5" t="s">
        <v>71</v>
      </c>
      <c r="C42" s="3">
        <v>1959</v>
      </c>
      <c r="D42" s="4" t="s">
        <v>29</v>
      </c>
      <c r="E42" s="4" t="s">
        <v>48</v>
      </c>
      <c r="F42" s="4">
        <v>2</v>
      </c>
      <c r="G42" s="4">
        <v>1</v>
      </c>
      <c r="H42" s="4">
        <v>551.8</v>
      </c>
      <c r="I42" s="4">
        <v>508.2</v>
      </c>
      <c r="J42" s="52">
        <v>508.2</v>
      </c>
      <c r="K42" s="52">
        <v>43</v>
      </c>
      <c r="L42" s="53">
        <v>442752.4</v>
      </c>
      <c r="M42" s="4">
        <v>0</v>
      </c>
      <c r="N42" s="4">
        <v>0</v>
      </c>
      <c r="O42" s="4">
        <v>0</v>
      </c>
      <c r="P42" s="53">
        <v>442752.4</v>
      </c>
      <c r="Q42" s="4">
        <v>0</v>
      </c>
      <c r="R42" s="4">
        <v>1359</v>
      </c>
      <c r="S42" s="3">
        <v>7000</v>
      </c>
      <c r="T42" s="4">
        <v>2019</v>
      </c>
      <c r="U42" s="68" t="s">
        <v>100</v>
      </c>
    </row>
    <row r="43" spans="1:21" ht="41.25">
      <c r="A43" s="84">
        <v>9</v>
      </c>
      <c r="B43" s="5" t="s">
        <v>116</v>
      </c>
      <c r="C43" s="3">
        <v>1988</v>
      </c>
      <c r="D43" s="4" t="s">
        <v>29</v>
      </c>
      <c r="E43" s="4" t="s">
        <v>48</v>
      </c>
      <c r="F43" s="4">
        <v>5</v>
      </c>
      <c r="G43" s="4">
        <v>4</v>
      </c>
      <c r="H43" s="4">
        <v>3647.2</v>
      </c>
      <c r="I43" s="4">
        <v>2514</v>
      </c>
      <c r="J43" s="4">
        <v>2514</v>
      </c>
      <c r="K43" s="52">
        <v>186</v>
      </c>
      <c r="L43" s="53">
        <v>6122936</v>
      </c>
      <c r="M43" s="4">
        <v>0</v>
      </c>
      <c r="N43" s="4">
        <v>0</v>
      </c>
      <c r="O43" s="4">
        <v>0</v>
      </c>
      <c r="P43" s="63">
        <v>6122936</v>
      </c>
      <c r="Q43" s="4">
        <v>0</v>
      </c>
      <c r="R43" s="4">
        <v>1679</v>
      </c>
      <c r="S43" s="3">
        <v>7000</v>
      </c>
      <c r="T43" s="4">
        <v>2019</v>
      </c>
      <c r="U43" s="68" t="s">
        <v>100</v>
      </c>
    </row>
  </sheetData>
  <sheetProtection/>
  <mergeCells count="31">
    <mergeCell ref="A3:U3"/>
    <mergeCell ref="U6:U9"/>
    <mergeCell ref="A13:B13"/>
    <mergeCell ref="A11:B11"/>
    <mergeCell ref="A34:B34"/>
    <mergeCell ref="A27:B27"/>
    <mergeCell ref="B6:B9"/>
    <mergeCell ref="A12:U12"/>
    <mergeCell ref="F6:F9"/>
    <mergeCell ref="A26:U26"/>
    <mergeCell ref="C6:D6"/>
    <mergeCell ref="M7:Q7"/>
    <mergeCell ref="G6:G9"/>
    <mergeCell ref="H6:H8"/>
    <mergeCell ref="A33:U33"/>
    <mergeCell ref="E5:O5"/>
    <mergeCell ref="I7:I8"/>
    <mergeCell ref="E4:O4"/>
    <mergeCell ref="A6:A9"/>
    <mergeCell ref="E6:E9"/>
    <mergeCell ref="J7:J8"/>
    <mergeCell ref="R6:R8"/>
    <mergeCell ref="P1:U1"/>
    <mergeCell ref="I6:J6"/>
    <mergeCell ref="T6:T9"/>
    <mergeCell ref="C7:C9"/>
    <mergeCell ref="D7:D9"/>
    <mergeCell ref="S6:S8"/>
    <mergeCell ref="K6:K8"/>
    <mergeCell ref="L6:Q6"/>
    <mergeCell ref="L7:L8"/>
  </mergeCells>
  <printOptions horizontalCentered="1"/>
  <pageMargins left="0" right="0" top="0" bottom="0" header="0.31496062992125984" footer="0.31496062992125984"/>
  <pageSetup horizontalDpi="600" verticalDpi="600" orientation="landscape" paperSize="9" scale="59" r:id="rId1"/>
  <rowBreaks count="1" manualBreakCount="1">
    <brk id="2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V43"/>
  <sheetViews>
    <sheetView tabSelected="1" view="pageBreakPreview" zoomScale="90" zoomScaleSheetLayoutView="90" zoomScalePageLayoutView="0" workbookViewId="0" topLeftCell="A1">
      <selection activeCell="E21" sqref="E21"/>
    </sheetView>
  </sheetViews>
  <sheetFormatPr defaultColWidth="9.140625" defaultRowHeight="15"/>
  <cols>
    <col min="1" max="1" width="4.57421875" style="1" customWidth="1"/>
    <col min="2" max="2" width="16.7109375" style="1" customWidth="1"/>
    <col min="3" max="3" width="14.57421875" style="1" customWidth="1"/>
    <col min="4" max="4" width="15.140625" style="1" customWidth="1"/>
    <col min="5" max="7" width="14.57421875" style="1" customWidth="1"/>
    <col min="8" max="8" width="18.57421875" style="1" customWidth="1"/>
    <col min="9" max="10" width="9.28125" style="1" customWidth="1"/>
    <col min="11" max="11" width="11.00390625" style="1" customWidth="1"/>
    <col min="12" max="12" width="13.8515625" style="1" customWidth="1"/>
    <col min="13" max="15" width="9.28125" style="1" customWidth="1"/>
    <col min="16" max="16" width="13.28125" style="1" customWidth="1"/>
    <col min="17" max="17" width="9.28125" style="1" customWidth="1"/>
    <col min="18" max="18" width="13.57421875" style="1" customWidth="1"/>
    <col min="19" max="19" width="12.421875" style="1" customWidth="1"/>
    <col min="20" max="20" width="19.421875" style="1" customWidth="1"/>
    <col min="21" max="21" width="14.421875" style="1" customWidth="1"/>
    <col min="22" max="22" width="17.28125" style="1" customWidth="1"/>
    <col min="23" max="16384" width="9.140625" style="1" customWidth="1"/>
  </cols>
  <sheetData>
    <row r="1" spans="1:22" ht="20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125" t="s">
        <v>72</v>
      </c>
      <c r="S1" s="125"/>
      <c r="T1" s="125"/>
      <c r="U1"/>
      <c r="V1"/>
    </row>
    <row r="2" spans="1:22" ht="83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28"/>
      <c r="R2" s="139" t="s">
        <v>96</v>
      </c>
      <c r="S2" s="139"/>
      <c r="T2" s="139"/>
      <c r="U2" s="139"/>
      <c r="V2" s="139"/>
    </row>
    <row r="3" spans="1:22" ht="21" customHeight="1">
      <c r="A3" s="128" t="s">
        <v>97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9"/>
      <c r="T3" s="129"/>
      <c r="U3" s="129"/>
      <c r="V3" s="29"/>
    </row>
    <row r="4" spans="1:22" ht="21" customHeight="1">
      <c r="A4" s="118" t="s">
        <v>0</v>
      </c>
      <c r="B4" s="118" t="s">
        <v>4</v>
      </c>
      <c r="C4" s="130" t="s">
        <v>30</v>
      </c>
      <c r="D4" s="136" t="s">
        <v>73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  <c r="S4" s="133" t="s">
        <v>31</v>
      </c>
      <c r="T4" s="134"/>
      <c r="U4" s="134"/>
      <c r="V4" s="135"/>
    </row>
    <row r="5" spans="1:22" ht="15" customHeight="1">
      <c r="A5" s="119"/>
      <c r="B5" s="119"/>
      <c r="C5" s="131"/>
      <c r="D5" s="111" t="s">
        <v>32</v>
      </c>
      <c r="E5" s="111"/>
      <c r="F5" s="111"/>
      <c r="G5" s="111"/>
      <c r="H5" s="111"/>
      <c r="I5" s="143" t="s">
        <v>33</v>
      </c>
      <c r="J5" s="144"/>
      <c r="K5" s="111" t="s">
        <v>34</v>
      </c>
      <c r="L5" s="112"/>
      <c r="M5" s="111" t="s">
        <v>35</v>
      </c>
      <c r="N5" s="112"/>
      <c r="O5" s="111" t="s">
        <v>36</v>
      </c>
      <c r="P5" s="112"/>
      <c r="Q5" s="111" t="s">
        <v>37</v>
      </c>
      <c r="R5" s="112"/>
      <c r="S5" s="113" t="s">
        <v>74</v>
      </c>
      <c r="T5" s="140" t="s">
        <v>75</v>
      </c>
      <c r="U5" s="141"/>
      <c r="V5" s="142"/>
    </row>
    <row r="6" spans="1:22" ht="75" customHeight="1">
      <c r="A6" s="119"/>
      <c r="B6" s="119"/>
      <c r="C6" s="132"/>
      <c r="D6" s="66" t="s">
        <v>101</v>
      </c>
      <c r="E6" s="66" t="s">
        <v>102</v>
      </c>
      <c r="F6" s="66" t="s">
        <v>104</v>
      </c>
      <c r="G6" s="66" t="s">
        <v>105</v>
      </c>
      <c r="H6" s="69" t="s">
        <v>103</v>
      </c>
      <c r="I6" s="145"/>
      <c r="J6" s="146"/>
      <c r="K6" s="112"/>
      <c r="L6" s="112"/>
      <c r="M6" s="112"/>
      <c r="N6" s="112"/>
      <c r="O6" s="112"/>
      <c r="P6" s="112"/>
      <c r="Q6" s="112"/>
      <c r="R6" s="112"/>
      <c r="S6" s="114"/>
      <c r="T6" s="67" t="s">
        <v>101</v>
      </c>
      <c r="U6" s="67" t="s">
        <v>102</v>
      </c>
      <c r="V6" s="67" t="s">
        <v>104</v>
      </c>
    </row>
    <row r="7" spans="1:22" ht="14.25">
      <c r="A7" s="120"/>
      <c r="B7" s="120"/>
      <c r="C7" s="30" t="s">
        <v>27</v>
      </c>
      <c r="D7" s="30" t="s">
        <v>27</v>
      </c>
      <c r="E7" s="30" t="s">
        <v>27</v>
      </c>
      <c r="F7" s="30" t="s">
        <v>27</v>
      </c>
      <c r="G7" s="30"/>
      <c r="H7" s="31" t="s">
        <v>27</v>
      </c>
      <c r="I7" s="1" t="s">
        <v>2</v>
      </c>
      <c r="J7" s="31" t="s">
        <v>27</v>
      </c>
      <c r="K7" s="30" t="s">
        <v>5</v>
      </c>
      <c r="L7" s="30" t="s">
        <v>27</v>
      </c>
      <c r="M7" s="30" t="s">
        <v>5</v>
      </c>
      <c r="N7" s="30" t="s">
        <v>27</v>
      </c>
      <c r="O7" s="31" t="s">
        <v>5</v>
      </c>
      <c r="P7" s="31" t="s">
        <v>27</v>
      </c>
      <c r="Q7" s="30" t="s">
        <v>3</v>
      </c>
      <c r="R7" s="30" t="s">
        <v>27</v>
      </c>
      <c r="S7" s="30" t="s">
        <v>27</v>
      </c>
      <c r="T7" s="31" t="s">
        <v>27</v>
      </c>
      <c r="U7" s="32" t="s">
        <v>27</v>
      </c>
      <c r="V7" s="2"/>
    </row>
    <row r="8" spans="1:22" ht="14.25">
      <c r="A8" s="33">
        <v>1</v>
      </c>
      <c r="B8" s="33">
        <v>2</v>
      </c>
      <c r="C8" s="33">
        <v>3</v>
      </c>
      <c r="D8" s="33"/>
      <c r="E8" s="33"/>
      <c r="F8" s="33"/>
      <c r="G8" s="33"/>
      <c r="H8" s="33">
        <v>4</v>
      </c>
      <c r="I8" s="33">
        <v>5</v>
      </c>
      <c r="J8" s="33">
        <v>6</v>
      </c>
      <c r="K8" s="33">
        <v>7</v>
      </c>
      <c r="L8" s="33">
        <v>8</v>
      </c>
      <c r="M8" s="33">
        <v>9</v>
      </c>
      <c r="N8" s="33">
        <v>10</v>
      </c>
      <c r="O8" s="33">
        <v>11</v>
      </c>
      <c r="P8" s="33">
        <v>12</v>
      </c>
      <c r="Q8" s="33">
        <v>13</v>
      </c>
      <c r="R8" s="33">
        <v>14</v>
      </c>
      <c r="S8" s="33">
        <v>15</v>
      </c>
      <c r="T8" s="33">
        <v>16</v>
      </c>
      <c r="U8" s="2"/>
      <c r="V8" s="2"/>
    </row>
    <row r="9" spans="1:22" s="60" customFormat="1" ht="13.5">
      <c r="A9" s="126" t="s">
        <v>106</v>
      </c>
      <c r="B9" s="127"/>
      <c r="C9" s="34">
        <f>C11+C26+C34</f>
        <v>55167028.20999999</v>
      </c>
      <c r="D9" s="34">
        <f>D11+D26+D34</f>
        <v>21641721.28</v>
      </c>
      <c r="E9" s="34">
        <f>E26+E34</f>
        <v>3599296.92</v>
      </c>
      <c r="F9" s="34">
        <f>F26+F34</f>
        <v>5035220.79</v>
      </c>
      <c r="G9" s="34">
        <f>G26+G34</f>
        <v>747374.8999999999</v>
      </c>
      <c r="H9" s="34">
        <f>H11</f>
        <v>861001.6000000001</v>
      </c>
      <c r="I9" s="34"/>
      <c r="J9" s="34"/>
      <c r="K9" s="34">
        <f>K26+K34</f>
        <v>6331.5</v>
      </c>
      <c r="L9" s="34">
        <f>L26+L34</f>
        <v>8548850</v>
      </c>
      <c r="M9" s="79"/>
      <c r="N9" s="34"/>
      <c r="O9" s="34">
        <f>O11+O34</f>
        <v>1146</v>
      </c>
      <c r="P9" s="34">
        <f>P11+P34</f>
        <v>1784288.26</v>
      </c>
      <c r="Q9" s="34">
        <f>Q11+Q34</f>
        <v>1741</v>
      </c>
      <c r="R9" s="34">
        <f>R11+R34</f>
        <v>2835151.96</v>
      </c>
      <c r="S9" s="34">
        <f>S34</f>
        <v>84664</v>
      </c>
      <c r="T9" s="34">
        <f>T11</f>
        <v>5974294.5</v>
      </c>
      <c r="U9" s="80">
        <f>U11+U26+U34</f>
        <v>1892408</v>
      </c>
      <c r="V9" s="80">
        <f>V11+V26+V34</f>
        <v>2162756</v>
      </c>
    </row>
    <row r="10" spans="1:22" ht="13.5">
      <c r="A10" s="115" t="s">
        <v>51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7"/>
    </row>
    <row r="11" spans="1:22" s="60" customFormat="1" ht="14.25">
      <c r="A11" s="121" t="s">
        <v>82</v>
      </c>
      <c r="B11" s="123"/>
      <c r="C11" s="44">
        <f>C12+C13+C14+C15+C16+C17+C18+C19+C20+C21+C22+C23</f>
        <v>30378174.14</v>
      </c>
      <c r="D11" s="44">
        <f>D14+D23</f>
        <v>17137987.52</v>
      </c>
      <c r="E11" s="71" t="s">
        <v>49</v>
      </c>
      <c r="F11" s="71" t="s">
        <v>49</v>
      </c>
      <c r="G11" s="71" t="s">
        <v>49</v>
      </c>
      <c r="H11" s="71">
        <f>H12+H13</f>
        <v>861001.6000000001</v>
      </c>
      <c r="I11" s="71" t="s">
        <v>49</v>
      </c>
      <c r="J11" s="71" t="s">
        <v>49</v>
      </c>
      <c r="K11" s="71" t="s">
        <v>49</v>
      </c>
      <c r="L11" s="71" t="s">
        <v>49</v>
      </c>
      <c r="M11" s="71" t="s">
        <v>49</v>
      </c>
      <c r="N11" s="71" t="s">
        <v>49</v>
      </c>
      <c r="O11" s="71">
        <f>O20</f>
        <v>1070</v>
      </c>
      <c r="P11" s="71">
        <f>P20</f>
        <v>1699624.26</v>
      </c>
      <c r="Q11" s="71">
        <f>Q20</f>
        <v>1175</v>
      </c>
      <c r="R11" s="71">
        <f>R20</f>
        <v>1866650.26</v>
      </c>
      <c r="S11" s="71" t="s">
        <v>49</v>
      </c>
      <c r="T11" s="72">
        <f>T14+T15+T16+T17+T18+T19+T20+T21+T22+T23</f>
        <v>5974294.5</v>
      </c>
      <c r="U11" s="71">
        <f>U15+U16+U17+U18+U19+U20+U21+U22</f>
        <v>1486892</v>
      </c>
      <c r="V11" s="71">
        <f>V15+V16+V17+V18+V19+V20+V21+V22</f>
        <v>1351724</v>
      </c>
    </row>
    <row r="12" spans="1:22" ht="30" customHeight="1">
      <c r="A12" s="76">
        <v>1</v>
      </c>
      <c r="B12" s="77" t="s">
        <v>57</v>
      </c>
      <c r="C12" s="70">
        <v>550252.8</v>
      </c>
      <c r="D12" s="38" t="s">
        <v>49</v>
      </c>
      <c r="E12" s="38" t="s">
        <v>49</v>
      </c>
      <c r="F12" s="38" t="s">
        <v>49</v>
      </c>
      <c r="G12" s="38" t="s">
        <v>49</v>
      </c>
      <c r="H12" s="38">
        <v>550252.8</v>
      </c>
      <c r="I12" s="38" t="s">
        <v>49</v>
      </c>
      <c r="J12" s="38" t="s">
        <v>49</v>
      </c>
      <c r="K12" s="38" t="s">
        <v>49</v>
      </c>
      <c r="L12" s="38" t="s">
        <v>49</v>
      </c>
      <c r="M12" s="38" t="s">
        <v>49</v>
      </c>
      <c r="N12" s="38" t="s">
        <v>49</v>
      </c>
      <c r="O12" s="38" t="s">
        <v>49</v>
      </c>
      <c r="P12" s="38" t="s">
        <v>49</v>
      </c>
      <c r="Q12" s="38" t="s">
        <v>49</v>
      </c>
      <c r="R12" s="38" t="s">
        <v>49</v>
      </c>
      <c r="S12" s="38" t="s">
        <v>49</v>
      </c>
      <c r="T12" s="38" t="s">
        <v>49</v>
      </c>
      <c r="U12" s="38" t="s">
        <v>49</v>
      </c>
      <c r="V12" s="38" t="s">
        <v>49</v>
      </c>
    </row>
    <row r="13" spans="1:22" ht="26.25">
      <c r="A13" s="36">
        <v>2</v>
      </c>
      <c r="B13" s="37" t="s">
        <v>77</v>
      </c>
      <c r="C13" s="38">
        <v>310748.8</v>
      </c>
      <c r="D13" s="38" t="s">
        <v>49</v>
      </c>
      <c r="E13" s="38" t="s">
        <v>49</v>
      </c>
      <c r="F13" s="38" t="s">
        <v>49</v>
      </c>
      <c r="G13" s="38" t="s">
        <v>49</v>
      </c>
      <c r="H13" s="38">
        <v>310748.8</v>
      </c>
      <c r="I13" s="38" t="s">
        <v>49</v>
      </c>
      <c r="J13" s="38" t="s">
        <v>49</v>
      </c>
      <c r="K13" s="39" t="s">
        <v>49</v>
      </c>
      <c r="L13" s="38" t="s">
        <v>49</v>
      </c>
      <c r="M13" s="38" t="s">
        <v>49</v>
      </c>
      <c r="N13" s="38" t="s">
        <v>49</v>
      </c>
      <c r="O13" s="38" t="s">
        <v>49</v>
      </c>
      <c r="P13" s="38" t="s">
        <v>49</v>
      </c>
      <c r="Q13" s="38" t="s">
        <v>49</v>
      </c>
      <c r="R13" s="38" t="s">
        <v>49</v>
      </c>
      <c r="S13" s="38" t="s">
        <v>49</v>
      </c>
      <c r="T13" s="38" t="s">
        <v>49</v>
      </c>
      <c r="U13" s="38" t="s">
        <v>49</v>
      </c>
      <c r="V13" s="38" t="s">
        <v>49</v>
      </c>
    </row>
    <row r="14" spans="1:22" ht="26.25">
      <c r="A14" s="36">
        <v>3</v>
      </c>
      <c r="B14" s="37" t="s">
        <v>78</v>
      </c>
      <c r="C14" s="38">
        <f>D14+T14</f>
        <v>12403509.08</v>
      </c>
      <c r="D14" s="38">
        <v>12232361.83</v>
      </c>
      <c r="E14" s="38" t="s">
        <v>49</v>
      </c>
      <c r="F14" s="38" t="s">
        <v>49</v>
      </c>
      <c r="G14" s="38" t="s">
        <v>49</v>
      </c>
      <c r="H14" s="38" t="s">
        <v>49</v>
      </c>
      <c r="I14" s="38" t="s">
        <v>49</v>
      </c>
      <c r="J14" s="38" t="s">
        <v>49</v>
      </c>
      <c r="K14" s="39" t="s">
        <v>49</v>
      </c>
      <c r="L14" s="38" t="s">
        <v>49</v>
      </c>
      <c r="M14" s="38" t="s">
        <v>49</v>
      </c>
      <c r="N14" s="38" t="s">
        <v>49</v>
      </c>
      <c r="O14" s="38" t="s">
        <v>49</v>
      </c>
      <c r="P14" s="38" t="s">
        <v>49</v>
      </c>
      <c r="Q14" s="38" t="s">
        <v>49</v>
      </c>
      <c r="R14" s="38" t="s">
        <v>49</v>
      </c>
      <c r="S14" s="38" t="s">
        <v>49</v>
      </c>
      <c r="T14" s="38">
        <v>171147.25</v>
      </c>
      <c r="U14" s="38" t="s">
        <v>49</v>
      </c>
      <c r="V14" s="38" t="s">
        <v>49</v>
      </c>
    </row>
    <row r="15" spans="1:22" ht="26.25">
      <c r="A15" s="36">
        <v>4</v>
      </c>
      <c r="B15" s="81" t="s">
        <v>107</v>
      </c>
      <c r="C15" s="38">
        <f>T15+U15+V15</f>
        <v>1564688</v>
      </c>
      <c r="D15" s="38" t="s">
        <v>49</v>
      </c>
      <c r="E15" s="38" t="s">
        <v>49</v>
      </c>
      <c r="F15" s="38" t="s">
        <v>49</v>
      </c>
      <c r="G15" s="38" t="s">
        <v>49</v>
      </c>
      <c r="H15" s="38" t="s">
        <v>49</v>
      </c>
      <c r="I15" s="38" t="s">
        <v>49</v>
      </c>
      <c r="J15" s="38" t="s">
        <v>49</v>
      </c>
      <c r="K15" s="38" t="s">
        <v>49</v>
      </c>
      <c r="L15" s="38" t="s">
        <v>49</v>
      </c>
      <c r="M15" s="38" t="s">
        <v>49</v>
      </c>
      <c r="N15" s="38" t="s">
        <v>49</v>
      </c>
      <c r="O15" s="38" t="s">
        <v>49</v>
      </c>
      <c r="P15" s="38" t="s">
        <v>49</v>
      </c>
      <c r="Q15" s="38" t="s">
        <v>49</v>
      </c>
      <c r="R15" s="38" t="s">
        <v>49</v>
      </c>
      <c r="S15" s="38" t="s">
        <v>49</v>
      </c>
      <c r="T15" s="38">
        <v>1024000</v>
      </c>
      <c r="U15" s="38">
        <v>270344</v>
      </c>
      <c r="V15" s="38">
        <v>270344</v>
      </c>
    </row>
    <row r="16" spans="1:22" ht="26.25">
      <c r="A16" s="36">
        <v>5</v>
      </c>
      <c r="B16" s="81" t="s">
        <v>108</v>
      </c>
      <c r="C16" s="38">
        <f>T16+U16+V16</f>
        <v>782344</v>
      </c>
      <c r="D16" s="38" t="s">
        <v>49</v>
      </c>
      <c r="E16" s="38" t="s">
        <v>49</v>
      </c>
      <c r="F16" s="38" t="s">
        <v>49</v>
      </c>
      <c r="G16" s="38" t="s">
        <v>49</v>
      </c>
      <c r="H16" s="38" t="s">
        <v>49</v>
      </c>
      <c r="I16" s="38" t="s">
        <v>49</v>
      </c>
      <c r="J16" s="38" t="s">
        <v>49</v>
      </c>
      <c r="K16" s="38" t="s">
        <v>49</v>
      </c>
      <c r="L16" s="38" t="s">
        <v>49</v>
      </c>
      <c r="M16" s="38" t="s">
        <v>49</v>
      </c>
      <c r="N16" s="38" t="s">
        <v>49</v>
      </c>
      <c r="O16" s="38" t="s">
        <v>49</v>
      </c>
      <c r="P16" s="38" t="s">
        <v>49</v>
      </c>
      <c r="Q16" s="38" t="s">
        <v>49</v>
      </c>
      <c r="R16" s="38" t="s">
        <v>49</v>
      </c>
      <c r="S16" s="38" t="s">
        <v>49</v>
      </c>
      <c r="T16" s="38">
        <v>512000</v>
      </c>
      <c r="U16" s="38">
        <v>135172</v>
      </c>
      <c r="V16" s="38">
        <v>135172</v>
      </c>
    </row>
    <row r="17" spans="1:22" ht="26.25">
      <c r="A17" s="36">
        <v>6</v>
      </c>
      <c r="B17" s="81" t="s">
        <v>109</v>
      </c>
      <c r="C17" s="38">
        <f>T17+U17+V17</f>
        <v>782344</v>
      </c>
      <c r="D17" s="38" t="s">
        <v>49</v>
      </c>
      <c r="E17" s="38" t="s">
        <v>49</v>
      </c>
      <c r="F17" s="38" t="s">
        <v>49</v>
      </c>
      <c r="G17" s="38" t="s">
        <v>49</v>
      </c>
      <c r="H17" s="38" t="s">
        <v>49</v>
      </c>
      <c r="I17" s="38" t="s">
        <v>49</v>
      </c>
      <c r="J17" s="38" t="s">
        <v>49</v>
      </c>
      <c r="K17" s="38" t="s">
        <v>49</v>
      </c>
      <c r="L17" s="38" t="s">
        <v>49</v>
      </c>
      <c r="M17" s="38" t="s">
        <v>49</v>
      </c>
      <c r="N17" s="38" t="s">
        <v>49</v>
      </c>
      <c r="O17" s="38" t="s">
        <v>49</v>
      </c>
      <c r="P17" s="38" t="s">
        <v>49</v>
      </c>
      <c r="Q17" s="38" t="s">
        <v>49</v>
      </c>
      <c r="R17" s="38" t="s">
        <v>49</v>
      </c>
      <c r="S17" s="38" t="s">
        <v>49</v>
      </c>
      <c r="T17" s="38">
        <v>512000</v>
      </c>
      <c r="U17" s="38">
        <v>135172</v>
      </c>
      <c r="V17" s="38">
        <v>135172</v>
      </c>
    </row>
    <row r="18" spans="1:22" ht="26.25">
      <c r="A18" s="36">
        <v>7</v>
      </c>
      <c r="B18" s="81" t="s">
        <v>110</v>
      </c>
      <c r="C18" s="38">
        <f>T18+U18+V18</f>
        <v>1564688</v>
      </c>
      <c r="D18" s="38" t="s">
        <v>49</v>
      </c>
      <c r="E18" s="38" t="s">
        <v>49</v>
      </c>
      <c r="F18" s="38" t="s">
        <v>49</v>
      </c>
      <c r="G18" s="38" t="s">
        <v>49</v>
      </c>
      <c r="H18" s="38" t="s">
        <v>49</v>
      </c>
      <c r="I18" s="38" t="s">
        <v>49</v>
      </c>
      <c r="J18" s="38" t="s">
        <v>49</v>
      </c>
      <c r="K18" s="38" t="s">
        <v>49</v>
      </c>
      <c r="L18" s="38" t="s">
        <v>49</v>
      </c>
      <c r="M18" s="38" t="s">
        <v>49</v>
      </c>
      <c r="N18" s="38" t="s">
        <v>49</v>
      </c>
      <c r="O18" s="38" t="s">
        <v>49</v>
      </c>
      <c r="P18" s="38" t="s">
        <v>49</v>
      </c>
      <c r="Q18" s="38" t="s">
        <v>49</v>
      </c>
      <c r="R18" s="38" t="s">
        <v>49</v>
      </c>
      <c r="S18" s="38" t="s">
        <v>49</v>
      </c>
      <c r="T18" s="38">
        <v>1024000</v>
      </c>
      <c r="U18" s="38">
        <v>270344</v>
      </c>
      <c r="V18" s="38">
        <v>270344</v>
      </c>
    </row>
    <row r="19" spans="1:22" ht="26.25">
      <c r="A19" s="36">
        <v>8</v>
      </c>
      <c r="B19" s="81" t="s">
        <v>111</v>
      </c>
      <c r="C19" s="38">
        <f>T19+U19+V19</f>
        <v>782344</v>
      </c>
      <c r="D19" s="38" t="s">
        <v>49</v>
      </c>
      <c r="E19" s="38" t="s">
        <v>49</v>
      </c>
      <c r="F19" s="38" t="s">
        <v>49</v>
      </c>
      <c r="G19" s="38" t="s">
        <v>49</v>
      </c>
      <c r="H19" s="38" t="s">
        <v>49</v>
      </c>
      <c r="I19" s="38" t="s">
        <v>49</v>
      </c>
      <c r="J19" s="38" t="s">
        <v>49</v>
      </c>
      <c r="K19" s="38" t="s">
        <v>49</v>
      </c>
      <c r="L19" s="38" t="s">
        <v>49</v>
      </c>
      <c r="M19" s="38" t="s">
        <v>49</v>
      </c>
      <c r="N19" s="38" t="s">
        <v>49</v>
      </c>
      <c r="O19" s="38" t="s">
        <v>49</v>
      </c>
      <c r="P19" s="38" t="s">
        <v>49</v>
      </c>
      <c r="Q19" s="38" t="s">
        <v>49</v>
      </c>
      <c r="R19" s="38" t="s">
        <v>49</v>
      </c>
      <c r="S19" s="38" t="s">
        <v>49</v>
      </c>
      <c r="T19" s="38">
        <v>512000</v>
      </c>
      <c r="U19" s="38">
        <v>135172</v>
      </c>
      <c r="V19" s="38">
        <v>135172</v>
      </c>
    </row>
    <row r="20" spans="1:22" ht="26.25">
      <c r="A20" s="36">
        <v>9</v>
      </c>
      <c r="B20" s="81" t="s">
        <v>112</v>
      </c>
      <c r="C20" s="38">
        <f>P20+R20+T20+U20+V20</f>
        <v>4348618.52</v>
      </c>
      <c r="D20" s="38" t="s">
        <v>49</v>
      </c>
      <c r="E20" s="38" t="s">
        <v>49</v>
      </c>
      <c r="F20" s="38" t="s">
        <v>49</v>
      </c>
      <c r="G20" s="38" t="s">
        <v>49</v>
      </c>
      <c r="H20" s="38" t="s">
        <v>49</v>
      </c>
      <c r="I20" s="38" t="s">
        <v>49</v>
      </c>
      <c r="J20" s="38" t="s">
        <v>49</v>
      </c>
      <c r="K20" s="38" t="s">
        <v>49</v>
      </c>
      <c r="L20" s="38" t="s">
        <v>49</v>
      </c>
      <c r="M20" s="38" t="s">
        <v>49</v>
      </c>
      <c r="N20" s="38" t="s">
        <v>49</v>
      </c>
      <c r="O20" s="38">
        <v>1070</v>
      </c>
      <c r="P20" s="38">
        <v>1699624.26</v>
      </c>
      <c r="Q20" s="38">
        <v>1175</v>
      </c>
      <c r="R20" s="38">
        <v>1866650.26</v>
      </c>
      <c r="S20" s="38" t="s">
        <v>49</v>
      </c>
      <c r="T20" s="38">
        <v>512000</v>
      </c>
      <c r="U20" s="38">
        <v>135172</v>
      </c>
      <c r="V20" s="38">
        <v>135172</v>
      </c>
    </row>
    <row r="21" spans="1:22" ht="26.25">
      <c r="A21" s="36">
        <v>10</v>
      </c>
      <c r="B21" s="81" t="s">
        <v>113</v>
      </c>
      <c r="C21" s="38">
        <f>T21+U21+V21</f>
        <v>782344</v>
      </c>
      <c r="D21" s="38" t="s">
        <v>49</v>
      </c>
      <c r="E21" s="38" t="s">
        <v>49</v>
      </c>
      <c r="F21" s="38" t="s">
        <v>49</v>
      </c>
      <c r="G21" s="38" t="s">
        <v>49</v>
      </c>
      <c r="H21" s="38" t="s">
        <v>49</v>
      </c>
      <c r="I21" s="38" t="s">
        <v>49</v>
      </c>
      <c r="J21" s="38" t="s">
        <v>49</v>
      </c>
      <c r="K21" s="38" t="s">
        <v>49</v>
      </c>
      <c r="L21" s="38" t="s">
        <v>49</v>
      </c>
      <c r="M21" s="38" t="s">
        <v>49</v>
      </c>
      <c r="N21" s="38" t="s">
        <v>49</v>
      </c>
      <c r="O21" s="38" t="s">
        <v>49</v>
      </c>
      <c r="P21" s="38" t="s">
        <v>49</v>
      </c>
      <c r="Q21" s="38" t="s">
        <v>49</v>
      </c>
      <c r="R21" s="38" t="s">
        <v>49</v>
      </c>
      <c r="S21" s="38" t="s">
        <v>49</v>
      </c>
      <c r="T21" s="38">
        <v>512000</v>
      </c>
      <c r="U21" s="38">
        <v>135172</v>
      </c>
      <c r="V21" s="38">
        <v>135172</v>
      </c>
    </row>
    <row r="22" spans="1:22" ht="26.25">
      <c r="A22" s="36">
        <v>11</v>
      </c>
      <c r="B22" s="81" t="s">
        <v>114</v>
      </c>
      <c r="C22" s="38">
        <f>T22+U22+V22</f>
        <v>1429520</v>
      </c>
      <c r="D22" s="38" t="s">
        <v>49</v>
      </c>
      <c r="E22" s="38" t="s">
        <v>49</v>
      </c>
      <c r="F22" s="38" t="s">
        <v>49</v>
      </c>
      <c r="G22" s="38" t="s">
        <v>49</v>
      </c>
      <c r="H22" s="38" t="s">
        <v>49</v>
      </c>
      <c r="I22" s="38" t="s">
        <v>49</v>
      </c>
      <c r="J22" s="38" t="s">
        <v>49</v>
      </c>
      <c r="K22" s="38" t="s">
        <v>49</v>
      </c>
      <c r="L22" s="38" t="s">
        <v>49</v>
      </c>
      <c r="M22" s="38" t="s">
        <v>49</v>
      </c>
      <c r="N22" s="38" t="s">
        <v>49</v>
      </c>
      <c r="O22" s="38" t="s">
        <v>49</v>
      </c>
      <c r="P22" s="38" t="s">
        <v>49</v>
      </c>
      <c r="Q22" s="38" t="s">
        <v>49</v>
      </c>
      <c r="R22" s="38" t="s">
        <v>49</v>
      </c>
      <c r="S22" s="38" t="s">
        <v>49</v>
      </c>
      <c r="T22" s="38">
        <v>1024000</v>
      </c>
      <c r="U22" s="38">
        <v>270344</v>
      </c>
      <c r="V22" s="38">
        <v>135176</v>
      </c>
    </row>
    <row r="23" spans="1:22" ht="26.25">
      <c r="A23" s="36">
        <v>12</v>
      </c>
      <c r="B23" s="37" t="s">
        <v>79</v>
      </c>
      <c r="C23" s="38">
        <f>D23+T23</f>
        <v>5076772.94</v>
      </c>
      <c r="D23" s="38">
        <v>4905625.69</v>
      </c>
      <c r="E23" s="38" t="s">
        <v>49</v>
      </c>
      <c r="F23" s="38" t="s">
        <v>49</v>
      </c>
      <c r="G23" s="38" t="s">
        <v>49</v>
      </c>
      <c r="H23" s="38" t="s">
        <v>49</v>
      </c>
      <c r="I23" s="38" t="s">
        <v>49</v>
      </c>
      <c r="J23" s="38" t="s">
        <v>49</v>
      </c>
      <c r="K23" s="39" t="s">
        <v>49</v>
      </c>
      <c r="L23" s="38" t="s">
        <v>49</v>
      </c>
      <c r="M23" s="38" t="s">
        <v>49</v>
      </c>
      <c r="N23" s="38" t="s">
        <v>49</v>
      </c>
      <c r="O23" s="38" t="s">
        <v>49</v>
      </c>
      <c r="P23" s="38" t="s">
        <v>49</v>
      </c>
      <c r="Q23" s="38" t="s">
        <v>49</v>
      </c>
      <c r="R23" s="38" t="s">
        <v>49</v>
      </c>
      <c r="S23" s="38" t="s">
        <v>49</v>
      </c>
      <c r="T23" s="38">
        <v>171147.25</v>
      </c>
      <c r="U23" s="38" t="s">
        <v>49</v>
      </c>
      <c r="V23" s="38" t="s">
        <v>49</v>
      </c>
    </row>
    <row r="25" spans="1:22" ht="13.5">
      <c r="A25" s="109" t="s">
        <v>53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10"/>
    </row>
    <row r="26" spans="1:22" s="60" customFormat="1" ht="13.5">
      <c r="A26" s="121" t="s">
        <v>89</v>
      </c>
      <c r="B26" s="122"/>
      <c r="C26" s="47">
        <f>C27+C28+C29+C30+C31</f>
        <v>11963626.239999998</v>
      </c>
      <c r="D26" s="83">
        <f>D30</f>
        <v>1371117</v>
      </c>
      <c r="E26" s="47">
        <f>E27+E28</f>
        <v>1648432.92</v>
      </c>
      <c r="F26" s="47">
        <f>F27+F28</f>
        <v>1648432.92</v>
      </c>
      <c r="G26" s="47">
        <f>G31</f>
        <v>184723.7</v>
      </c>
      <c r="H26" s="38" t="s">
        <v>49</v>
      </c>
      <c r="I26" s="38" t="s">
        <v>49</v>
      </c>
      <c r="J26" s="38" t="s">
        <v>49</v>
      </c>
      <c r="K26" s="34">
        <f>K29+K30</f>
        <v>4951.5</v>
      </c>
      <c r="L26" s="34">
        <f>L29+L30</f>
        <v>6570231.7</v>
      </c>
      <c r="M26" s="38" t="s">
        <v>49</v>
      </c>
      <c r="N26" s="38" t="s">
        <v>49</v>
      </c>
      <c r="O26" s="38" t="s">
        <v>49</v>
      </c>
      <c r="P26" s="38" t="s">
        <v>49</v>
      </c>
      <c r="Q26" s="38" t="s">
        <v>49</v>
      </c>
      <c r="R26" s="38" t="s">
        <v>49</v>
      </c>
      <c r="S26" s="38" t="s">
        <v>49</v>
      </c>
      <c r="T26" s="38" t="s">
        <v>49</v>
      </c>
      <c r="U26" s="34">
        <f>U27+U28</f>
        <v>270344</v>
      </c>
      <c r="V26" s="34">
        <f>V27+V28</f>
        <v>270344</v>
      </c>
    </row>
    <row r="27" spans="1:22" ht="26.25">
      <c r="A27" s="76">
        <v>1</v>
      </c>
      <c r="B27" s="37" t="s">
        <v>78</v>
      </c>
      <c r="C27" s="45">
        <f>E27+F27+U27+V27</f>
        <v>1960461.32</v>
      </c>
      <c r="D27" s="42" t="s">
        <v>49</v>
      </c>
      <c r="E27" s="45">
        <v>845058.66</v>
      </c>
      <c r="F27" s="45">
        <v>845058.66</v>
      </c>
      <c r="G27" s="38" t="s">
        <v>49</v>
      </c>
      <c r="H27" s="38" t="s">
        <v>49</v>
      </c>
      <c r="I27" s="38" t="s">
        <v>49</v>
      </c>
      <c r="J27" s="38" t="s">
        <v>49</v>
      </c>
      <c r="K27" s="38" t="s">
        <v>49</v>
      </c>
      <c r="L27" s="38" t="s">
        <v>49</v>
      </c>
      <c r="M27" s="38" t="s">
        <v>49</v>
      </c>
      <c r="N27" s="38" t="s">
        <v>49</v>
      </c>
      <c r="O27" s="38" t="s">
        <v>49</v>
      </c>
      <c r="P27" s="38" t="s">
        <v>49</v>
      </c>
      <c r="Q27" s="38" t="s">
        <v>49</v>
      </c>
      <c r="R27" s="38" t="s">
        <v>49</v>
      </c>
      <c r="S27" s="38" t="s">
        <v>49</v>
      </c>
      <c r="T27" s="38" t="s">
        <v>49</v>
      </c>
      <c r="U27" s="35">
        <v>135172</v>
      </c>
      <c r="V27" s="35">
        <v>135172</v>
      </c>
    </row>
    <row r="28" spans="1:22" ht="26.25">
      <c r="A28" s="36">
        <v>2</v>
      </c>
      <c r="B28" s="37" t="s">
        <v>79</v>
      </c>
      <c r="C28" s="38">
        <f>E28+F28+U28+V28</f>
        <v>1877092.52</v>
      </c>
      <c r="D28" s="42" t="s">
        <v>49</v>
      </c>
      <c r="E28" s="38">
        <v>803374.26</v>
      </c>
      <c r="F28" s="38">
        <v>803374.26</v>
      </c>
      <c r="G28" s="38" t="s">
        <v>49</v>
      </c>
      <c r="H28" s="38" t="s">
        <v>49</v>
      </c>
      <c r="I28" s="38" t="s">
        <v>49</v>
      </c>
      <c r="J28" s="38" t="s">
        <v>49</v>
      </c>
      <c r="K28" s="39" t="s">
        <v>49</v>
      </c>
      <c r="L28" s="38" t="s">
        <v>49</v>
      </c>
      <c r="M28" s="38" t="s">
        <v>49</v>
      </c>
      <c r="N28" s="38" t="s">
        <v>49</v>
      </c>
      <c r="O28" s="38" t="s">
        <v>49</v>
      </c>
      <c r="P28" s="38" t="s">
        <v>49</v>
      </c>
      <c r="Q28" s="38" t="s">
        <v>49</v>
      </c>
      <c r="R28" s="38" t="s">
        <v>49</v>
      </c>
      <c r="S28" s="38" t="s">
        <v>49</v>
      </c>
      <c r="T28" s="38" t="s">
        <v>49</v>
      </c>
      <c r="U28" s="38">
        <v>135172</v>
      </c>
      <c r="V28" s="38">
        <v>135172</v>
      </c>
    </row>
    <row r="29" spans="1:22" ht="26.25">
      <c r="A29" s="40">
        <v>3</v>
      </c>
      <c r="B29" s="41" t="s">
        <v>81</v>
      </c>
      <c r="C29" s="42">
        <v>1613436</v>
      </c>
      <c r="D29" s="42" t="s">
        <v>49</v>
      </c>
      <c r="E29" s="42" t="s">
        <v>49</v>
      </c>
      <c r="F29" s="42" t="s">
        <v>49</v>
      </c>
      <c r="G29" s="42" t="s">
        <v>49</v>
      </c>
      <c r="H29" s="42" t="s">
        <v>49</v>
      </c>
      <c r="I29" s="42" t="s">
        <v>49</v>
      </c>
      <c r="J29" s="42" t="s">
        <v>49</v>
      </c>
      <c r="K29" s="43">
        <v>796.6</v>
      </c>
      <c r="L29" s="42">
        <v>1613436</v>
      </c>
      <c r="M29" s="42" t="s">
        <v>49</v>
      </c>
      <c r="N29" s="42" t="s">
        <v>49</v>
      </c>
      <c r="O29" s="42" t="s">
        <v>49</v>
      </c>
      <c r="P29" s="42" t="s">
        <v>49</v>
      </c>
      <c r="Q29" s="42" t="s">
        <v>49</v>
      </c>
      <c r="R29" s="42" t="s">
        <v>49</v>
      </c>
      <c r="S29" s="42" t="s">
        <v>49</v>
      </c>
      <c r="T29" s="42" t="s">
        <v>49</v>
      </c>
      <c r="U29" s="42" t="s">
        <v>49</v>
      </c>
      <c r="V29" s="42" t="s">
        <v>49</v>
      </c>
    </row>
    <row r="30" spans="1:22" ht="39">
      <c r="A30" s="36">
        <v>4</v>
      </c>
      <c r="B30" s="37" t="s">
        <v>80</v>
      </c>
      <c r="C30" s="38">
        <f>D30+L30</f>
        <v>6327912.7</v>
      </c>
      <c r="D30" s="38">
        <v>1371117</v>
      </c>
      <c r="E30" s="38" t="s">
        <v>49</v>
      </c>
      <c r="F30" s="38" t="s">
        <v>49</v>
      </c>
      <c r="G30" s="38" t="s">
        <v>49</v>
      </c>
      <c r="H30" s="38" t="s">
        <v>49</v>
      </c>
      <c r="I30" s="38" t="s">
        <v>49</v>
      </c>
      <c r="J30" s="38" t="s">
        <v>49</v>
      </c>
      <c r="K30" s="39">
        <v>4154.9</v>
      </c>
      <c r="L30" s="38">
        <v>4956795.7</v>
      </c>
      <c r="M30" s="38" t="s">
        <v>49</v>
      </c>
      <c r="N30" s="38" t="s">
        <v>49</v>
      </c>
      <c r="O30" s="38" t="s">
        <v>49</v>
      </c>
      <c r="P30" s="38" t="s">
        <v>49</v>
      </c>
      <c r="Q30" s="38" t="s">
        <v>49</v>
      </c>
      <c r="R30" s="38" t="s">
        <v>49</v>
      </c>
      <c r="S30" s="38" t="s">
        <v>49</v>
      </c>
      <c r="T30" s="38" t="s">
        <v>49</v>
      </c>
      <c r="U30" s="38" t="s">
        <v>49</v>
      </c>
      <c r="V30" s="38" t="s">
        <v>49</v>
      </c>
    </row>
    <row r="31" spans="1:22" ht="26.25">
      <c r="A31" s="36">
        <v>5</v>
      </c>
      <c r="B31" s="37" t="s">
        <v>76</v>
      </c>
      <c r="C31" s="38">
        <v>184723.7</v>
      </c>
      <c r="D31" s="38" t="s">
        <v>49</v>
      </c>
      <c r="E31" s="38" t="s">
        <v>49</v>
      </c>
      <c r="F31" s="38" t="s">
        <v>49</v>
      </c>
      <c r="G31" s="38">
        <v>184723.7</v>
      </c>
      <c r="H31" s="38" t="s">
        <v>49</v>
      </c>
      <c r="I31" s="38" t="s">
        <v>49</v>
      </c>
      <c r="J31" s="38" t="s">
        <v>49</v>
      </c>
      <c r="K31" s="39" t="s">
        <v>49</v>
      </c>
      <c r="L31" s="38" t="s">
        <v>49</v>
      </c>
      <c r="M31" s="38" t="s">
        <v>49</v>
      </c>
      <c r="N31" s="38" t="s">
        <v>49</v>
      </c>
      <c r="O31" s="38" t="s">
        <v>49</v>
      </c>
      <c r="P31" s="38" t="s">
        <v>49</v>
      </c>
      <c r="Q31" s="38" t="s">
        <v>49</v>
      </c>
      <c r="R31" s="38" t="s">
        <v>49</v>
      </c>
      <c r="S31" s="38" t="s">
        <v>49</v>
      </c>
      <c r="T31" s="38" t="s">
        <v>49</v>
      </c>
      <c r="U31" s="38" t="s">
        <v>49</v>
      </c>
      <c r="V31" s="38" t="s">
        <v>49</v>
      </c>
    </row>
    <row r="33" spans="1:22" ht="13.5">
      <c r="A33" s="109" t="s">
        <v>54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10"/>
    </row>
    <row r="34" spans="1:22" s="60" customFormat="1" ht="13.5">
      <c r="A34" s="109" t="s">
        <v>92</v>
      </c>
      <c r="B34" s="110"/>
      <c r="C34" s="51">
        <f>C35+C36+C37+C38+C39+C40+C41+C42+C43</f>
        <v>12825227.83</v>
      </c>
      <c r="D34" s="51">
        <f>D35+D36+D40+D42+D43</f>
        <v>3132616.76</v>
      </c>
      <c r="E34" s="51">
        <f>E43</f>
        <v>1950864</v>
      </c>
      <c r="F34" s="51">
        <f>F35+F36+F38+F40+F42+F43</f>
        <v>3386787.87</v>
      </c>
      <c r="G34" s="51">
        <f>G37</f>
        <v>562651.2</v>
      </c>
      <c r="H34" s="73"/>
      <c r="I34" s="73"/>
      <c r="J34" s="73"/>
      <c r="K34" s="51">
        <f>K36+K38</f>
        <v>1380</v>
      </c>
      <c r="L34" s="51">
        <f>L36+L38</f>
        <v>1978618.3</v>
      </c>
      <c r="M34" s="73"/>
      <c r="N34" s="73"/>
      <c r="O34" s="51">
        <f>O39</f>
        <v>76</v>
      </c>
      <c r="P34" s="74">
        <f>P39</f>
        <v>84664</v>
      </c>
      <c r="Q34" s="51">
        <f>Q36+Q38+Q40+Q41+Q42</f>
        <v>566</v>
      </c>
      <c r="R34" s="51">
        <f>R36+R38+R40+R41+R42</f>
        <v>968501.7</v>
      </c>
      <c r="S34" s="75">
        <f>S39</f>
        <v>84664</v>
      </c>
      <c r="T34" s="38" t="s">
        <v>49</v>
      </c>
      <c r="U34" s="74">
        <f>U43</f>
        <v>135172</v>
      </c>
      <c r="V34" s="74">
        <f>V35+V38+V42+V43</f>
        <v>540688</v>
      </c>
    </row>
    <row r="35" spans="1:22" s="60" customFormat="1" ht="26.25" customHeight="1">
      <c r="A35" s="78">
        <v>1</v>
      </c>
      <c r="B35" s="55" t="s">
        <v>83</v>
      </c>
      <c r="C35" s="50">
        <f>D35+F35+V35</f>
        <v>563095.4</v>
      </c>
      <c r="D35" s="50">
        <v>213961.7</v>
      </c>
      <c r="E35" s="38" t="s">
        <v>49</v>
      </c>
      <c r="F35" s="50">
        <v>213961.7</v>
      </c>
      <c r="G35" s="38" t="s">
        <v>49</v>
      </c>
      <c r="H35" s="38" t="s">
        <v>49</v>
      </c>
      <c r="I35" s="38" t="s">
        <v>49</v>
      </c>
      <c r="J35" s="38" t="s">
        <v>49</v>
      </c>
      <c r="K35" s="38" t="s">
        <v>49</v>
      </c>
      <c r="L35" s="38" t="s">
        <v>49</v>
      </c>
      <c r="M35" s="38" t="s">
        <v>49</v>
      </c>
      <c r="N35" s="38" t="s">
        <v>49</v>
      </c>
      <c r="O35" s="38" t="s">
        <v>49</v>
      </c>
      <c r="P35" s="38" t="s">
        <v>49</v>
      </c>
      <c r="Q35" s="38" t="s">
        <v>49</v>
      </c>
      <c r="R35" s="38" t="s">
        <v>49</v>
      </c>
      <c r="S35" s="38" t="s">
        <v>49</v>
      </c>
      <c r="T35" s="38" t="s">
        <v>49</v>
      </c>
      <c r="U35" s="38" t="s">
        <v>49</v>
      </c>
      <c r="V35" s="49">
        <v>135172</v>
      </c>
    </row>
    <row r="36" spans="1:22" ht="26.25">
      <c r="A36" s="21">
        <v>2</v>
      </c>
      <c r="B36" s="55" t="s">
        <v>84</v>
      </c>
      <c r="C36" s="45">
        <f>D36+F36+L36+R36</f>
        <v>2738860.4000000004</v>
      </c>
      <c r="D36" s="45">
        <v>736081.2</v>
      </c>
      <c r="E36" s="38" t="s">
        <v>49</v>
      </c>
      <c r="F36" s="45">
        <v>736081.2</v>
      </c>
      <c r="G36" s="38" t="s">
        <v>49</v>
      </c>
      <c r="H36" s="38" t="s">
        <v>49</v>
      </c>
      <c r="I36" s="38" t="s">
        <v>49</v>
      </c>
      <c r="J36" s="38" t="s">
        <v>49</v>
      </c>
      <c r="K36" s="38">
        <v>750</v>
      </c>
      <c r="L36" s="38">
        <v>802408.3</v>
      </c>
      <c r="M36" s="38" t="s">
        <v>49</v>
      </c>
      <c r="N36" s="38" t="s">
        <v>49</v>
      </c>
      <c r="O36" s="38" t="s">
        <v>49</v>
      </c>
      <c r="P36" s="38" t="s">
        <v>49</v>
      </c>
      <c r="Q36" s="38">
        <v>100</v>
      </c>
      <c r="R36" s="38">
        <v>464289.7</v>
      </c>
      <c r="S36" s="38" t="s">
        <v>49</v>
      </c>
      <c r="T36" s="38" t="s">
        <v>49</v>
      </c>
      <c r="U36" s="38" t="s">
        <v>49</v>
      </c>
      <c r="V36" s="38" t="s">
        <v>49</v>
      </c>
    </row>
    <row r="37" spans="1:22" ht="26.25">
      <c r="A37" s="21">
        <v>3</v>
      </c>
      <c r="B37" s="55" t="s">
        <v>85</v>
      </c>
      <c r="C37" s="45">
        <v>562651.2</v>
      </c>
      <c r="D37" s="38" t="s">
        <v>49</v>
      </c>
      <c r="E37" s="38" t="s">
        <v>49</v>
      </c>
      <c r="F37" s="38" t="s">
        <v>49</v>
      </c>
      <c r="G37" s="45">
        <v>562651.2</v>
      </c>
      <c r="H37" s="38" t="s">
        <v>49</v>
      </c>
      <c r="I37" s="38" t="s">
        <v>49</v>
      </c>
      <c r="J37" s="38" t="s">
        <v>49</v>
      </c>
      <c r="K37" s="38" t="s">
        <v>49</v>
      </c>
      <c r="L37" s="38" t="s">
        <v>49</v>
      </c>
      <c r="M37" s="38" t="s">
        <v>49</v>
      </c>
      <c r="N37" s="38" t="s">
        <v>49</v>
      </c>
      <c r="O37" s="38" t="s">
        <v>49</v>
      </c>
      <c r="P37" s="38" t="s">
        <v>49</v>
      </c>
      <c r="Q37" s="38" t="s">
        <v>49</v>
      </c>
      <c r="R37" s="38" t="s">
        <v>49</v>
      </c>
      <c r="S37" s="38" t="s">
        <v>49</v>
      </c>
      <c r="T37" s="38" t="s">
        <v>49</v>
      </c>
      <c r="U37" s="38" t="s">
        <v>49</v>
      </c>
      <c r="V37" s="38" t="s">
        <v>49</v>
      </c>
    </row>
    <row r="38" spans="1:22" ht="26.25">
      <c r="A38" s="21">
        <v>4</v>
      </c>
      <c r="B38" s="55" t="s">
        <v>86</v>
      </c>
      <c r="C38" s="45">
        <f>F38+L38+R38+V38</f>
        <v>1647785.1</v>
      </c>
      <c r="D38" s="38" t="s">
        <v>49</v>
      </c>
      <c r="E38" s="38" t="s">
        <v>49</v>
      </c>
      <c r="F38" s="45">
        <v>254171.1</v>
      </c>
      <c r="G38" s="38" t="s">
        <v>49</v>
      </c>
      <c r="H38" s="38" t="s">
        <v>49</v>
      </c>
      <c r="I38" s="38" t="s">
        <v>49</v>
      </c>
      <c r="J38" s="38" t="s">
        <v>49</v>
      </c>
      <c r="K38" s="38">
        <v>630</v>
      </c>
      <c r="L38" s="38">
        <v>1176210</v>
      </c>
      <c r="M38" s="38" t="s">
        <v>49</v>
      </c>
      <c r="N38" s="38" t="s">
        <v>49</v>
      </c>
      <c r="O38" s="38" t="s">
        <v>49</v>
      </c>
      <c r="P38" s="38" t="s">
        <v>49</v>
      </c>
      <c r="Q38" s="38">
        <v>76</v>
      </c>
      <c r="R38" s="38">
        <v>82232</v>
      </c>
      <c r="S38" s="38" t="s">
        <v>49</v>
      </c>
      <c r="T38" s="38" t="s">
        <v>49</v>
      </c>
      <c r="U38" s="38" t="s">
        <v>49</v>
      </c>
      <c r="V38" s="46">
        <v>135172</v>
      </c>
    </row>
    <row r="39" spans="1:22" ht="26.25">
      <c r="A39" s="21">
        <v>5</v>
      </c>
      <c r="B39" s="55" t="s">
        <v>87</v>
      </c>
      <c r="C39" s="45">
        <f>P39+S39</f>
        <v>169328</v>
      </c>
      <c r="D39" s="38" t="s">
        <v>49</v>
      </c>
      <c r="E39" s="38" t="s">
        <v>49</v>
      </c>
      <c r="F39" s="38" t="s">
        <v>49</v>
      </c>
      <c r="G39" s="38" t="s">
        <v>49</v>
      </c>
      <c r="H39" s="38" t="s">
        <v>49</v>
      </c>
      <c r="I39" s="38" t="s">
        <v>49</v>
      </c>
      <c r="J39" s="38" t="s">
        <v>49</v>
      </c>
      <c r="K39" s="38" t="s">
        <v>49</v>
      </c>
      <c r="L39" s="38" t="s">
        <v>49</v>
      </c>
      <c r="M39" s="38" t="s">
        <v>49</v>
      </c>
      <c r="N39" s="38" t="s">
        <v>49</v>
      </c>
      <c r="O39" s="46">
        <v>76</v>
      </c>
      <c r="P39" s="45">
        <v>84664</v>
      </c>
      <c r="Q39" s="38" t="s">
        <v>49</v>
      </c>
      <c r="R39" s="38" t="s">
        <v>49</v>
      </c>
      <c r="S39" s="38">
        <v>84664</v>
      </c>
      <c r="T39" s="38" t="s">
        <v>49</v>
      </c>
      <c r="U39" s="38" t="s">
        <v>49</v>
      </c>
      <c r="V39" s="38" t="s">
        <v>49</v>
      </c>
    </row>
    <row r="40" spans="1:22" ht="39">
      <c r="A40" s="21">
        <v>6</v>
      </c>
      <c r="B40" s="55" t="s">
        <v>88</v>
      </c>
      <c r="C40" s="45">
        <f>D40+F40+R40</f>
        <v>437159.33</v>
      </c>
      <c r="D40" s="45">
        <v>148249.66</v>
      </c>
      <c r="E40" s="38" t="s">
        <v>49</v>
      </c>
      <c r="F40" s="45">
        <v>148249.67</v>
      </c>
      <c r="G40" s="38" t="s">
        <v>49</v>
      </c>
      <c r="H40" s="38" t="s">
        <v>49</v>
      </c>
      <c r="I40" s="38" t="s">
        <v>49</v>
      </c>
      <c r="J40" s="38" t="s">
        <v>49</v>
      </c>
      <c r="K40" s="38" t="s">
        <v>49</v>
      </c>
      <c r="L40" s="38" t="s">
        <v>49</v>
      </c>
      <c r="M40" s="38" t="s">
        <v>49</v>
      </c>
      <c r="N40" s="38" t="s">
        <v>49</v>
      </c>
      <c r="O40" s="38" t="s">
        <v>49</v>
      </c>
      <c r="P40" s="38" t="s">
        <v>49</v>
      </c>
      <c r="Q40" s="46">
        <v>130</v>
      </c>
      <c r="R40" s="45">
        <v>140660</v>
      </c>
      <c r="S40" s="38" t="s">
        <v>49</v>
      </c>
      <c r="T40" s="38" t="s">
        <v>49</v>
      </c>
      <c r="U40" s="38" t="s">
        <v>49</v>
      </c>
      <c r="V40" s="38" t="s">
        <v>49</v>
      </c>
    </row>
    <row r="41" spans="1:22" ht="26.25">
      <c r="A41" s="48">
        <v>7</v>
      </c>
      <c r="B41" s="55" t="s">
        <v>90</v>
      </c>
      <c r="C41" s="49">
        <f>R41</f>
        <v>140660</v>
      </c>
      <c r="D41" s="38" t="s">
        <v>49</v>
      </c>
      <c r="E41" s="38" t="s">
        <v>49</v>
      </c>
      <c r="F41" s="38" t="s">
        <v>49</v>
      </c>
      <c r="G41" s="38" t="s">
        <v>49</v>
      </c>
      <c r="H41" s="38" t="s">
        <v>49</v>
      </c>
      <c r="I41" s="38" t="s">
        <v>49</v>
      </c>
      <c r="J41" s="38" t="s">
        <v>49</v>
      </c>
      <c r="K41" s="38" t="s">
        <v>49</v>
      </c>
      <c r="L41" s="38" t="s">
        <v>49</v>
      </c>
      <c r="M41" s="38" t="s">
        <v>49</v>
      </c>
      <c r="N41" s="38" t="s">
        <v>49</v>
      </c>
      <c r="O41" s="38" t="s">
        <v>49</v>
      </c>
      <c r="P41" s="38" t="s">
        <v>49</v>
      </c>
      <c r="Q41" s="50">
        <v>130</v>
      </c>
      <c r="R41" s="49">
        <v>140660</v>
      </c>
      <c r="S41" s="38" t="s">
        <v>49</v>
      </c>
      <c r="T41" s="38" t="s">
        <v>49</v>
      </c>
      <c r="U41" s="38" t="s">
        <v>49</v>
      </c>
      <c r="V41" s="38" t="s">
        <v>49</v>
      </c>
    </row>
    <row r="42" spans="1:22" ht="39">
      <c r="A42" s="48">
        <v>8</v>
      </c>
      <c r="B42" s="55" t="s">
        <v>91</v>
      </c>
      <c r="C42" s="49">
        <f>D42+F42+R42+V42</f>
        <v>442752.4</v>
      </c>
      <c r="D42" s="49">
        <v>83460.2</v>
      </c>
      <c r="E42" s="38" t="s">
        <v>49</v>
      </c>
      <c r="F42" s="49">
        <v>83460.2</v>
      </c>
      <c r="G42" s="38" t="s">
        <v>49</v>
      </c>
      <c r="H42" s="38" t="s">
        <v>49</v>
      </c>
      <c r="I42" s="38" t="s">
        <v>49</v>
      </c>
      <c r="J42" s="38" t="s">
        <v>49</v>
      </c>
      <c r="K42" s="38" t="s">
        <v>49</v>
      </c>
      <c r="L42" s="38" t="s">
        <v>49</v>
      </c>
      <c r="M42" s="38" t="s">
        <v>49</v>
      </c>
      <c r="N42" s="38" t="s">
        <v>49</v>
      </c>
      <c r="O42" s="38" t="s">
        <v>49</v>
      </c>
      <c r="P42" s="38" t="s">
        <v>49</v>
      </c>
      <c r="Q42" s="50">
        <v>130</v>
      </c>
      <c r="R42" s="49">
        <v>140660</v>
      </c>
      <c r="S42" s="38" t="s">
        <v>49</v>
      </c>
      <c r="T42" s="38" t="s">
        <v>49</v>
      </c>
      <c r="U42" s="38" t="s">
        <v>49</v>
      </c>
      <c r="V42" s="49">
        <v>135172</v>
      </c>
    </row>
    <row r="43" spans="1:22" ht="26.25">
      <c r="A43" s="48">
        <v>9</v>
      </c>
      <c r="B43" s="55" t="s">
        <v>115</v>
      </c>
      <c r="C43" s="49">
        <f>D43+E43+F43+U43+V43</f>
        <v>6122936</v>
      </c>
      <c r="D43" s="49">
        <v>1950864</v>
      </c>
      <c r="E43" s="49">
        <v>1950864</v>
      </c>
      <c r="F43" s="49">
        <v>1950864</v>
      </c>
      <c r="G43" s="38" t="s">
        <v>49</v>
      </c>
      <c r="H43" s="38" t="s">
        <v>49</v>
      </c>
      <c r="I43" s="38" t="s">
        <v>49</v>
      </c>
      <c r="J43" s="38" t="s">
        <v>49</v>
      </c>
      <c r="K43" s="38" t="s">
        <v>49</v>
      </c>
      <c r="L43" s="38" t="s">
        <v>49</v>
      </c>
      <c r="M43" s="38" t="s">
        <v>49</v>
      </c>
      <c r="N43" s="38" t="s">
        <v>49</v>
      </c>
      <c r="O43" s="38" t="s">
        <v>49</v>
      </c>
      <c r="P43" s="38" t="s">
        <v>49</v>
      </c>
      <c r="Q43" s="38" t="s">
        <v>49</v>
      </c>
      <c r="R43" s="38" t="s">
        <v>49</v>
      </c>
      <c r="S43" s="38" t="s">
        <v>49</v>
      </c>
      <c r="T43" s="38" t="s">
        <v>49</v>
      </c>
      <c r="U43" s="49">
        <v>135172</v>
      </c>
      <c r="V43" s="49">
        <v>135172</v>
      </c>
    </row>
  </sheetData>
  <sheetProtection/>
  <mergeCells count="23">
    <mergeCell ref="T5:V5"/>
    <mergeCell ref="I5:J6"/>
    <mergeCell ref="A33:V33"/>
    <mergeCell ref="R1:T1"/>
    <mergeCell ref="A9:B9"/>
    <mergeCell ref="A3:U3"/>
    <mergeCell ref="B4:B7"/>
    <mergeCell ref="C4:C6"/>
    <mergeCell ref="S4:V4"/>
    <mergeCell ref="D4:R4"/>
    <mergeCell ref="M5:N6"/>
    <mergeCell ref="O5:P6"/>
    <mergeCell ref="R2:V2"/>
    <mergeCell ref="A34:B34"/>
    <mergeCell ref="Q5:R6"/>
    <mergeCell ref="S5:S6"/>
    <mergeCell ref="A10:V10"/>
    <mergeCell ref="A4:A7"/>
    <mergeCell ref="K5:L6"/>
    <mergeCell ref="A26:B26"/>
    <mergeCell ref="A11:B11"/>
    <mergeCell ref="A25:V25"/>
    <mergeCell ref="D5:H5"/>
  </mergeCells>
  <printOptions horizontalCentered="1"/>
  <pageMargins left="0" right="0" top="0" bottom="0" header="0.31496062992125984" footer="0.3149606299212598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99"/>
  </sheetPr>
  <dimension ref="A1:N14"/>
  <sheetViews>
    <sheetView view="pageBreakPreview" zoomScale="115" zoomScaleNormal="115" zoomScaleSheetLayoutView="115" zoomScalePageLayoutView="0" workbookViewId="0" topLeftCell="A1">
      <selection activeCell="M11" sqref="M11"/>
    </sheetView>
  </sheetViews>
  <sheetFormatPr defaultColWidth="9.140625" defaultRowHeight="15"/>
  <cols>
    <col min="1" max="1" width="4.140625" style="0" customWidth="1"/>
    <col min="2" max="2" width="17.7109375" style="0" customWidth="1"/>
    <col min="3" max="3" width="9.28125" style="0" customWidth="1"/>
    <col min="4" max="4" width="18.57421875" style="0" customWidth="1"/>
    <col min="5" max="12" width="9.8515625" style="0" customWidth="1"/>
    <col min="13" max="13" width="11.00390625" style="0" customWidth="1"/>
    <col min="14" max="14" width="10.7109375" style="0" customWidth="1"/>
  </cols>
  <sheetData>
    <row r="1" spans="1:14" ht="115.5" customHeight="1">
      <c r="A1" s="9"/>
      <c r="F1" s="20"/>
      <c r="G1" s="20"/>
      <c r="H1" s="20"/>
      <c r="I1" s="20"/>
      <c r="J1" s="20"/>
      <c r="K1" s="148" t="s">
        <v>98</v>
      </c>
      <c r="L1" s="148"/>
      <c r="M1" s="148"/>
      <c r="N1" s="148"/>
    </row>
    <row r="2" spans="1:14" ht="1.5" customHeight="1">
      <c r="A2" s="9"/>
      <c r="F2" s="20"/>
      <c r="G2" s="20"/>
      <c r="H2" s="20"/>
      <c r="I2" s="20"/>
      <c r="J2" s="20"/>
      <c r="L2" s="12"/>
      <c r="M2" s="12"/>
      <c r="N2" s="12"/>
    </row>
    <row r="3" spans="1:14" ht="21.75" customHeight="1">
      <c r="A3" s="105" t="s">
        <v>43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21.75" customHeight="1">
      <c r="A4" s="15"/>
      <c r="B4" s="15"/>
      <c r="C4" s="93" t="s">
        <v>95</v>
      </c>
      <c r="D4" s="93"/>
      <c r="E4" s="93"/>
      <c r="F4" s="93"/>
      <c r="G4" s="93"/>
      <c r="H4" s="93"/>
      <c r="I4" s="93"/>
      <c r="J4" s="93"/>
      <c r="K4" s="93"/>
      <c r="L4" s="93"/>
      <c r="M4" s="15"/>
      <c r="N4" s="15"/>
    </row>
    <row r="5" spans="1:14" ht="21.75" customHeight="1">
      <c r="A5" s="15"/>
      <c r="B5" s="15"/>
      <c r="C5" s="150" t="s">
        <v>44</v>
      </c>
      <c r="D5" s="150"/>
      <c r="E5" s="150"/>
      <c r="F5" s="150"/>
      <c r="G5" s="150"/>
      <c r="H5" s="150"/>
      <c r="I5" s="150"/>
      <c r="J5" s="150"/>
      <c r="K5" s="150"/>
      <c r="L5" s="150"/>
      <c r="M5" s="15"/>
      <c r="N5" s="15"/>
    </row>
    <row r="6" spans="1:14" ht="12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62.25" customHeight="1">
      <c r="A7" s="151" t="s">
        <v>0</v>
      </c>
      <c r="B7" s="147" t="s">
        <v>1</v>
      </c>
      <c r="C7" s="111" t="s">
        <v>10</v>
      </c>
      <c r="D7" s="111" t="s">
        <v>12</v>
      </c>
      <c r="E7" s="147" t="s">
        <v>38</v>
      </c>
      <c r="F7" s="147"/>
      <c r="G7" s="147"/>
      <c r="H7" s="147"/>
      <c r="I7" s="147"/>
      <c r="J7" s="147" t="s">
        <v>13</v>
      </c>
      <c r="K7" s="147"/>
      <c r="L7" s="147"/>
      <c r="M7" s="147"/>
      <c r="N7" s="147"/>
    </row>
    <row r="8" spans="1:14" ht="14.25">
      <c r="A8" s="152"/>
      <c r="B8" s="147"/>
      <c r="C8" s="111"/>
      <c r="D8" s="111"/>
      <c r="E8" s="6" t="s">
        <v>39</v>
      </c>
      <c r="F8" s="6" t="s">
        <v>40</v>
      </c>
      <c r="G8" s="6" t="s">
        <v>41</v>
      </c>
      <c r="H8" s="6" t="s">
        <v>42</v>
      </c>
      <c r="I8" s="6" t="s">
        <v>19</v>
      </c>
      <c r="J8" s="6" t="s">
        <v>39</v>
      </c>
      <c r="K8" s="6" t="s">
        <v>40</v>
      </c>
      <c r="L8" s="6" t="s">
        <v>41</v>
      </c>
      <c r="M8" s="6" t="s">
        <v>42</v>
      </c>
      <c r="N8" s="6" t="s">
        <v>19</v>
      </c>
    </row>
    <row r="9" spans="1:14" ht="14.25">
      <c r="A9" s="153"/>
      <c r="B9" s="147"/>
      <c r="C9" s="10" t="s">
        <v>5</v>
      </c>
      <c r="D9" s="7" t="s">
        <v>26</v>
      </c>
      <c r="E9" s="7" t="s">
        <v>2</v>
      </c>
      <c r="F9" s="7" t="s">
        <v>2</v>
      </c>
      <c r="G9" s="7" t="s">
        <v>2</v>
      </c>
      <c r="H9" s="7" t="s">
        <v>2</v>
      </c>
      <c r="I9" s="7" t="s">
        <v>2</v>
      </c>
      <c r="J9" s="7" t="s">
        <v>27</v>
      </c>
      <c r="K9" s="7" t="s">
        <v>27</v>
      </c>
      <c r="L9" s="7" t="s">
        <v>27</v>
      </c>
      <c r="M9" s="7" t="s">
        <v>27</v>
      </c>
      <c r="N9" s="7" t="s">
        <v>27</v>
      </c>
    </row>
    <row r="10" spans="1:14" ht="14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ht="14.25">
      <c r="A11" s="149" t="s">
        <v>45</v>
      </c>
      <c r="B11" s="149"/>
      <c r="C11" s="82">
        <f>C12+C13+C14</f>
        <v>107415.59999999999</v>
      </c>
      <c r="D11" s="14">
        <f>D12+D13+D14</f>
        <v>5438</v>
      </c>
      <c r="E11" s="8"/>
      <c r="F11" s="8"/>
      <c r="G11" s="8"/>
      <c r="H11" s="8">
        <f>H12+H13+H14</f>
        <v>26</v>
      </c>
      <c r="I11" s="8">
        <f>I12+I13+I14</f>
        <v>26</v>
      </c>
      <c r="J11" s="8"/>
      <c r="K11" s="8"/>
      <c r="L11" s="8"/>
      <c r="M11" s="54">
        <f>M12+M13+M14</f>
        <v>55167028.20999999</v>
      </c>
      <c r="N11" s="54">
        <f>N12+N13+N14</f>
        <v>55167028.20999999</v>
      </c>
    </row>
    <row r="12" spans="1:14" ht="18" customHeight="1">
      <c r="A12" s="14"/>
      <c r="B12" s="27" t="s">
        <v>93</v>
      </c>
      <c r="C12" s="82">
        <f>'Форма 1 Перечень МКД'!H13</f>
        <v>73310.29999999999</v>
      </c>
      <c r="D12" s="14">
        <f>'Форма 1 Перечень МКД'!K13</f>
        <v>3770</v>
      </c>
      <c r="E12" s="14" t="s">
        <v>49</v>
      </c>
      <c r="F12" s="14" t="s">
        <v>49</v>
      </c>
      <c r="G12" s="14" t="s">
        <v>49</v>
      </c>
      <c r="H12" s="8">
        <v>12</v>
      </c>
      <c r="I12" s="8">
        <v>12</v>
      </c>
      <c r="J12" s="14" t="s">
        <v>49</v>
      </c>
      <c r="K12" s="14" t="s">
        <v>49</v>
      </c>
      <c r="L12" s="14" t="s">
        <v>49</v>
      </c>
      <c r="M12" s="54">
        <f>'Форма 2 Виды ремонта'!C11</f>
        <v>30378174.14</v>
      </c>
      <c r="N12" s="54">
        <f>'Форма 2 Виды ремонта'!C11</f>
        <v>30378174.14</v>
      </c>
    </row>
    <row r="13" spans="1:14" ht="18" customHeight="1">
      <c r="A13" s="14"/>
      <c r="B13" s="27" t="s">
        <v>53</v>
      </c>
      <c r="C13" s="82">
        <f>'Форма 1 Перечень МКД'!H27</f>
        <v>25698.2</v>
      </c>
      <c r="D13" s="14">
        <v>1188</v>
      </c>
      <c r="E13" s="14" t="s">
        <v>49</v>
      </c>
      <c r="F13" s="14" t="s">
        <v>49</v>
      </c>
      <c r="G13" s="14" t="s">
        <v>49</v>
      </c>
      <c r="H13" s="14">
        <v>5</v>
      </c>
      <c r="I13" s="14">
        <v>5</v>
      </c>
      <c r="J13" s="14" t="s">
        <v>49</v>
      </c>
      <c r="K13" s="14" t="s">
        <v>49</v>
      </c>
      <c r="L13" s="14" t="s">
        <v>49</v>
      </c>
      <c r="M13" s="54">
        <f>'Форма 2 Виды ремонта'!C26</f>
        <v>11963626.239999998</v>
      </c>
      <c r="N13" s="54">
        <f>'Форма 2 Виды ремонта'!C26</f>
        <v>11963626.239999998</v>
      </c>
    </row>
    <row r="14" spans="1:14" ht="18" customHeight="1">
      <c r="A14" s="2"/>
      <c r="B14" s="27" t="s">
        <v>54</v>
      </c>
      <c r="C14" s="26">
        <f>'Форма 1 Перечень МКД'!H34</f>
        <v>8407.1</v>
      </c>
      <c r="D14" s="21">
        <f>'Форма 1 Перечень МКД'!K34</f>
        <v>480</v>
      </c>
      <c r="E14" s="21" t="s">
        <v>49</v>
      </c>
      <c r="F14" s="21" t="s">
        <v>49</v>
      </c>
      <c r="G14" s="21" t="s">
        <v>49</v>
      </c>
      <c r="H14" s="21">
        <v>9</v>
      </c>
      <c r="I14" s="21">
        <v>9</v>
      </c>
      <c r="J14" s="21" t="s">
        <v>49</v>
      </c>
      <c r="K14" s="21" t="s">
        <v>49</v>
      </c>
      <c r="L14" s="21" t="s">
        <v>49</v>
      </c>
      <c r="M14" s="46">
        <f>'Форма 2 Виды ремонта'!C34</f>
        <v>12825227.83</v>
      </c>
      <c r="N14" s="46">
        <f>'Форма 2 Виды ремонта'!C34</f>
        <v>12825227.83</v>
      </c>
    </row>
  </sheetData>
  <sheetProtection/>
  <mergeCells count="11">
    <mergeCell ref="D7:D8"/>
    <mergeCell ref="E7:I7"/>
    <mergeCell ref="J7:N7"/>
    <mergeCell ref="K1:N1"/>
    <mergeCell ref="A11:B11"/>
    <mergeCell ref="C4:L4"/>
    <mergeCell ref="C5:L5"/>
    <mergeCell ref="A3:N3"/>
    <mergeCell ref="A7:A9"/>
    <mergeCell ref="B7:B9"/>
    <mergeCell ref="C7:C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Админ</cp:lastModifiedBy>
  <cp:lastPrinted>2017-07-10T07:51:28Z</cp:lastPrinted>
  <dcterms:created xsi:type="dcterms:W3CDTF">2012-12-13T11:50:40Z</dcterms:created>
  <dcterms:modified xsi:type="dcterms:W3CDTF">2017-07-10T07:51:30Z</dcterms:modified>
  <cp:category/>
  <cp:version/>
  <cp:contentType/>
  <cp:contentStatus/>
</cp:coreProperties>
</file>