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4" windowWidth="9720" windowHeight="6480" tabRatio="599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<sst xmlns="http://schemas.openxmlformats.org/spreadsheetml/2006/main" count="1001" uniqueCount="226">
  <si>
    <t>01</t>
  </si>
  <si>
    <t>02</t>
  </si>
  <si>
    <t>04</t>
  </si>
  <si>
    <t>05</t>
  </si>
  <si>
    <t>Центральный аппарат</t>
  </si>
  <si>
    <t>11</t>
  </si>
  <si>
    <t>10</t>
  </si>
  <si>
    <t>03</t>
  </si>
  <si>
    <t>Раз-дел</t>
  </si>
  <si>
    <t>Под-раз-дел</t>
  </si>
  <si>
    <t>Целевая статья расходов</t>
  </si>
  <si>
    <t>Вид рас-ходов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</si>
  <si>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</si>
  <si>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</si>
  <si>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</si>
  <si>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</si>
  <si>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</si>
  <si>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Благоустройство</t>
  </si>
  <si>
    <t>Иные межбюджетные трансферты</t>
  </si>
  <si>
    <t>ИТОГО:</t>
  </si>
  <si>
    <t>НАЦИОНАЛЬНАЯ ОБОРОНА</t>
  </si>
  <si>
    <t>Мобилизационная и вневойсковая подготовка</t>
  </si>
  <si>
    <t>07</t>
  </si>
  <si>
    <t>Организация и содержание мест захоронения</t>
  </si>
  <si>
    <t>Мероприятия в области коммунального хозяйства</t>
  </si>
  <si>
    <t>08</t>
  </si>
  <si>
    <t>Культура</t>
  </si>
  <si>
    <t>ОБРАЗОВАНИЕ</t>
  </si>
  <si>
    <t>ФИЗИЧЕСКАЯ КУЛЬТУРА И СПОРТ</t>
  </si>
  <si>
    <t>Физическая культура</t>
  </si>
  <si>
    <t>Резервные фонды</t>
  </si>
  <si>
    <t>121</t>
  </si>
  <si>
    <t>540</t>
  </si>
  <si>
    <t>244</t>
  </si>
  <si>
    <t>Уплата прочих налогов, сборов и иных платежей</t>
  </si>
  <si>
    <t>870</t>
  </si>
  <si>
    <t>Резервные средства</t>
  </si>
  <si>
    <t>Национальная экономика</t>
  </si>
  <si>
    <t>09</t>
  </si>
  <si>
    <t>Дорожное хозяйство (дорожные фонды)</t>
  </si>
  <si>
    <t>Ремонт и содержание автомобильных дорог общего пользования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</si>
  <si>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</si>
  <si>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</si>
  <si>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</si>
  <si>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</si>
  <si>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</si>
  <si>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</si>
  <si>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</si>
  <si>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</si>
  <si>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</si>
  <si>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казенных учреждений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</si>
  <si>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</si>
  <si>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</si>
  <si>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</si>
  <si>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</si>
  <si>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</si>
  <si>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</si>
  <si>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</si>
  <si>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 xml:space="preserve"> Тюльганский поссовет</t>
  </si>
  <si>
    <t>СОЦИАЛЬНАЯ ПОЛИТИКА</t>
  </si>
  <si>
    <t xml:space="preserve">Пенсионное обеспечение </t>
  </si>
  <si>
    <t>600</t>
  </si>
  <si>
    <t>610</t>
  </si>
  <si>
    <t>611</t>
  </si>
  <si>
    <t>Субсидии бюджетным учреждениям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</si>
  <si>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</si>
  <si>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242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</si>
  <si>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</si>
  <si>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</si>
  <si>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</si>
  <si>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</si>
  <si>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 xml:space="preserve">              Освещение дорог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</si>
  <si>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</si>
  <si>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</si>
  <si>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Коммунальное хозяйство</t>
  </si>
  <si>
    <t xml:space="preserve">Пенсия за выслугу лет  муниципальным служащим </t>
  </si>
  <si>
    <t xml:space="preserve">Наименование главных распорядителей 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</si>
  <si>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</si>
  <si>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</si>
  <si>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</si>
  <si>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</si>
  <si>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утвержденые расходы</t>
  </si>
  <si>
    <t>ВСЕГО</t>
  </si>
  <si>
    <t>Муниципальная программа "Социально -экономическое развитие территории муниципаьного образования на 2018-2020годы"</t>
  </si>
  <si>
    <t>Основное мероприятие "Обеспечение функций главы муниципального образования</t>
  </si>
  <si>
    <t>Основное мероприятие "Обеспечение функций местной администрации"</t>
  </si>
  <si>
    <t>Обеспечение деятельности специалиста администрации  Тюльганского района по муниципальному внутренему контролю</t>
  </si>
  <si>
    <t>60 0 00 00000</t>
  </si>
  <si>
    <t>60 0 01 00000</t>
  </si>
  <si>
    <t>60 0 01 00010</t>
  </si>
  <si>
    <t xml:space="preserve">60 0 02 00000 </t>
  </si>
  <si>
    <t xml:space="preserve">60 0 02 00010 </t>
  </si>
  <si>
    <t>60 0 14 00000</t>
  </si>
  <si>
    <t>60 0 14 00010</t>
  </si>
  <si>
    <t>60 0 15 00000</t>
  </si>
  <si>
    <t>60 0 15 00010</t>
  </si>
  <si>
    <t>60 0 15 00020</t>
  </si>
  <si>
    <t>Основное мероприятие "Резервный  фонд местной администрации"</t>
  </si>
  <si>
    <t xml:space="preserve">Резервные фонды </t>
  </si>
  <si>
    <t>Осуществление первичного воинскогоучета на территориях ,где отсутсутвуют военные комиссариаты"</t>
  </si>
  <si>
    <t>Основное мероприятие "Ремонт ,содержание автомобильных дорог"</t>
  </si>
  <si>
    <t>Основное мероприятие "Жилищное хозяйство"</t>
  </si>
  <si>
    <t>Основное мероприятие "Мероприятие в области коммунального хозяйства"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</si>
  <si>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</si>
  <si>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благоустройству"</t>
  </si>
  <si>
    <t xml:space="preserve">Прочие мероприятия по благоустройству </t>
  </si>
  <si>
    <t>60 0 03 00000</t>
  </si>
  <si>
    <t>60 0 03 00010</t>
  </si>
  <si>
    <t>60 0 31 00000</t>
  </si>
  <si>
    <t>60 0 31 00010</t>
  </si>
  <si>
    <t>60 0 26 00000</t>
  </si>
  <si>
    <t>60 0 26 51180</t>
  </si>
  <si>
    <t>60 0 30 00000</t>
  </si>
  <si>
    <t>60 0 30 00010</t>
  </si>
  <si>
    <t>60 0 30 00030</t>
  </si>
  <si>
    <t>60 0 29 00010</t>
  </si>
  <si>
    <t>60 0 18 00000</t>
  </si>
  <si>
    <t>60 0 18 00010</t>
  </si>
  <si>
    <t>60 0 07 00000</t>
  </si>
  <si>
    <t>60 0 07 00010</t>
  </si>
  <si>
    <t>Основное мероприятие "Развитие молодежной политики в сфере физической культуры и спортапутем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</si>
  <si>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>Развитие молодежной политики в сфере физической культуры и спорта</t>
  </si>
  <si>
    <t>Основное мероприятие "Развитие культурно-досуговой деятельности и народного творчества путнм передачи полномочий по решению вопросов местного значения за счет межбюджетных трансферто,предоставляемых из бюджета поселения в бюджет муниципального района"</t>
  </si>
  <si>
    <t xml:space="preserve"> "Развитие культурно-досуговой деятельности и народного творчества"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</si>
  <si>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трансфертов,предоставляемых из бюджета поселения вбюджет муниципального района"</t>
  </si>
  <si>
    <t xml:space="preserve">Развитие библиотечного дела </t>
  </si>
  <si>
    <t>Основное мероприятие"Передача полномочий по решению вопросов местного значения за счет межбюджетных трансфертов,предстовляемых из бюджета поселения в бюджет муниципального района на выплату пенсий за выслугу лет муниципальным служащим"</t>
  </si>
  <si>
    <t>Основное мероприятие "Реализация единой политики в сфере физической культуры и спорта путем передачи полномочий по решению вопросов  местного значения за счет межбюджетных трансфертов ,предоставляемых из бюджета поселения в бюджет муниципального района</t>
  </si>
  <si>
    <t>Реализация единой политики в сфере физической культуры и спорта"</t>
  </si>
  <si>
    <t>60 0 08 00000</t>
  </si>
  <si>
    <t>60 0 08 00010</t>
  </si>
  <si>
    <t>60 0 10 00000</t>
  </si>
  <si>
    <t>60 0 10 00010</t>
  </si>
  <si>
    <t>60 0 12 00000</t>
  </si>
  <si>
    <t>60 0 12 00010</t>
  </si>
  <si>
    <t>60 0 16 00000</t>
  </si>
  <si>
    <t>60 0 16 00010</t>
  </si>
  <si>
    <t>60 0 09 00000</t>
  </si>
  <si>
    <t>60 0 09 00010</t>
  </si>
  <si>
    <t>Основное мерприятие "Содержание (эксплуатация)имущества,находящегося в государственной (муниципальной)собственноти</t>
  </si>
  <si>
    <t>Основное мероприятие "Осуществление первичного воинского учета на территориях ,где отсутсутвуют военные комиссариаты"</t>
  </si>
  <si>
    <t>Субсидии бюджетным учреждением на финансовое обеспечение муниципального задания на оказания муниципальных услуг (выполнение работ)</t>
  </si>
  <si>
    <t xml:space="preserve">Молодежная политика </t>
  </si>
  <si>
    <t>Основное мероприятие " Обеспечение деятельности специалиста администрации Тюльганского района по муниципальному внутреннему контролю"</t>
  </si>
  <si>
    <t>60 0 06 00000</t>
  </si>
  <si>
    <t>60 0 06 00010</t>
  </si>
  <si>
    <t>851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</si>
  <si>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</si>
  <si>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</si>
  <si>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14</t>
  </si>
  <si>
    <t>Муниципальная программа "Социально -экономическое развитие территории муниципаьного образования на 2019-2021годы"</t>
  </si>
  <si>
    <t>Основное мероприяятие "Реализация муниципальных функций в области национальной экономики"</t>
  </si>
  <si>
    <t>12</t>
  </si>
  <si>
    <t>60 0 37 00000</t>
  </si>
  <si>
    <t>60 0 37 00090</t>
  </si>
  <si>
    <t>Изготовление проекта планировки и проекта межевания и постановки на кадастровый учет территориальных зон</t>
  </si>
  <si>
    <t>Проведение обзорной финансовой (бухгалтерской)отчетности МУП ЖКХ Тюльганский поссовет</t>
  </si>
  <si>
    <t>60 0 39 00000</t>
  </si>
  <si>
    <t>60 0 39 00010</t>
  </si>
  <si>
    <t>129</t>
  </si>
  <si>
    <t>Муниципальная програма "Социально -экономическое развитие территории муниципаьного образования на 2019-2021годы"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</si>
  <si>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</si>
  <si>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</si>
  <si>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>Фонд оплаты труда государственных (муниципальных) органов и</t>
  </si>
  <si>
    <t xml:space="preserve">Фонд оплаты труда казенных учреждений </t>
  </si>
  <si>
    <t>60 0 П5 00000</t>
  </si>
  <si>
    <t>60 0 П5 S0990</t>
  </si>
  <si>
    <t>Основное мероприятие "Реализация на территории Тюльганского района проектов развития сельских поселений основанных на местных инициативах"</t>
  </si>
  <si>
    <t>Участие сельских срветов Тюльганского района в реализации проектов развития сельских поселений,основанных на местных инициативах</t>
  </si>
  <si>
    <t>Муниципальная программа "Формирования комфортной городской среды на территории муниципального образования Тюльганский поссовет"</t>
  </si>
  <si>
    <t>Основное мероприятие "Благоустройство общественных территорий муниципального образования Тюльганский поссовет на 2018-2020годы"</t>
  </si>
  <si>
    <t>Мероприятие по благоустройству общественных территории муниципального образования Тюльганский поссовет"</t>
  </si>
  <si>
    <t>Закупка товаров, работ и услуг в целях капитального ремонта государственного (муниципального имущества</t>
  </si>
  <si>
    <t>66 0 00 00000</t>
  </si>
  <si>
    <t>66 0 F2 00000</t>
  </si>
  <si>
    <t>243</t>
  </si>
  <si>
    <t>Основное мероприятие "Мероприятиепо профилактике правонарушений антитеррористического характера"</t>
  </si>
  <si>
    <t xml:space="preserve">Поддержка добровольных народных дружин </t>
  </si>
  <si>
    <t>60 0 36 00000</t>
  </si>
  <si>
    <t>60 0 36 00010</t>
  </si>
  <si>
    <r>
      <t>Основное мероприятие «Осуществление передачи полномочий муниципальному образованию Тюльганский район по утверждению генеральных планов поселения, правил землепользования</t>
    </r>
    <r>
      <rPr>
        <sz val="10"/>
        <color indexed="63"/>
        <rFont val="Times New Roman"/>
        <family val="1"/>
      </rPr>
      <t> 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 </t>
    </r>
    <r>
      <rPr>
        <sz val="10"/>
        <color indexed="54"/>
        <rFont val="Times New Roman"/>
        <family val="1"/>
      </rPr>
      <t>кодексом</t>
    </r>
    <r>
      <rPr>
        <sz val="10"/>
        <color indexed="63"/>
        <rFont val="Times New Roman"/>
        <family val="1"/>
      </rPr>
      <t> 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  </t>
    </r>
    <r>
      <rPr>
        <sz val="10"/>
        <color indexed="54"/>
        <rFont val="Times New Roman"/>
        <family val="1"/>
      </rPr>
      <t>кодексом</t>
    </r>
    <r>
      <rPr>
        <sz val="10"/>
        <color indexed="63"/>
        <rFont val="Times New Roman"/>
        <family val="1"/>
      </rPr>
      <t> Российской Федерации, осмотров зданий, сооружений и выдача рекомендаций об устранении выявленных в ходе таких осмотров нарушений на территории поселений, муниципальному образованию Тюльганский район</t>
    </r>
    <r>
      <rPr>
        <sz val="10"/>
        <color indexed="8"/>
        <rFont val="Times New Roman"/>
        <family val="1"/>
      </rPr>
      <t>»  </t>
    </r>
  </si>
  <si>
    <t>Внесение изменений в генеральные планы и правила землепользования и застройки муниципального образования, внесение сведений о границах в ЕГРН </t>
  </si>
  <si>
    <t>Определение рыночной стоимости</t>
  </si>
  <si>
    <t>60 0 37 00050</t>
  </si>
  <si>
    <t>Формирование межевого плана земельного участка</t>
  </si>
  <si>
    <t>Закупка товаров, работ и услуг для государственных (муниципальных) нужд в области геодезии и картографии вне рамок государственного оборонного заказа</t>
  </si>
  <si>
    <t>60 0 37 00100</t>
  </si>
  <si>
    <t>245</t>
  </si>
  <si>
    <t> Основное мероприятие «Осуществление внешнего финансового контроля путем передачи полномочий на уровень муниципального образования Тюльганский район»    </t>
  </si>
  <si>
    <t>Осуществление внешнего финансового контроля за исполнением бюджета и проведения экспертизы проекта бюджета</t>
  </si>
  <si>
    <t>Муниципальная программа "Разработка дизайн-проекта по благоустройству общественной территории "Центральный парк"по адресу :Оренбургская область,Тюльганский район ,п.Тюльган ,ул.Ленина на 2019год"</t>
  </si>
  <si>
    <t>Основное мероприятие "Благоустройство общественной территории центрального парка п. Тюльган"</t>
  </si>
  <si>
    <t xml:space="preserve">Разработка технической документации для объекта :благоустройство общественной территрии "Центральный парк "по адресу :Оренбургская область,Тюльганский район .п.Тюльган ,ул.Ленина </t>
  </si>
  <si>
    <t>Государственная экспертиза достоверной сметной стоимости</t>
  </si>
  <si>
    <t xml:space="preserve">Авторский надзор за выполнением работ по благоустройству общественной территрии "Центральный парк "по адресу :Оренбургская область,Тюльганский район .п.Тюльган ,ул.Ленина </t>
  </si>
  <si>
    <t xml:space="preserve">Строительный контроль  за выполнением работ по благоустройству общественной территрии "Центральный парк "по адресу :Оренбургская область,Тюльганский район .п.Тюльган ,ул.Ленина </t>
  </si>
  <si>
    <t>Услуги специализированной организации при подготовке и проведении процедур и мероприятий ,предусмотренных Законом №44-ФЗ,по определению поставщика для нужд заказчика</t>
  </si>
  <si>
    <t>69 0 00 00000</t>
  </si>
  <si>
    <t>69 0 01 00000</t>
  </si>
  <si>
    <t>69 0 01 00010</t>
  </si>
  <si>
    <t>69 0 01 00020</t>
  </si>
  <si>
    <t>69 0 01 00030</t>
  </si>
  <si>
    <t>69 0 01 00040</t>
  </si>
  <si>
    <t>69 0 01 00050</t>
  </si>
  <si>
    <t>Закупка товаров, работ и услуг в целях капитального ремонта государственного (муниципального) имущества</t>
  </si>
  <si>
    <t>66 0 F2 55550</t>
  </si>
  <si>
    <t>66 0 F2 15550</t>
  </si>
  <si>
    <t>к Постановлению</t>
  </si>
  <si>
    <t>назначено</t>
  </si>
  <si>
    <t>исполнено</t>
  </si>
  <si>
    <t>%</t>
  </si>
  <si>
    <t>Приложение №2</t>
  </si>
  <si>
    <t>Закупка товаров ,работ и услуг для обеспечения государственных (муниципальных )нужд в области геодезии и картографии вне рамок государственного оборонного заказа</t>
  </si>
  <si>
    <t>60 0 30 00021</t>
  </si>
  <si>
    <t>60 0 30 00022</t>
  </si>
  <si>
    <t>Строительный контроль за выполнением работ по объектам</t>
  </si>
  <si>
    <t>Ремонт асфальтобетонного покрытия п. Тюльган ,Тюльганского района Оренбургской области</t>
  </si>
  <si>
    <t>60 0 30 0Д024</t>
  </si>
  <si>
    <t>Закупка товаров ,работ услуг в целях капитального ремонта государственного (муниципального)имущества</t>
  </si>
  <si>
    <t xml:space="preserve">Приобретение коммунальной техники и оборудования для нужд поселения </t>
  </si>
  <si>
    <t>60 0 18 0К030</t>
  </si>
  <si>
    <t>600П510990</t>
  </si>
  <si>
    <t>Строительный контроль за выполнением работ по объекту</t>
  </si>
  <si>
    <t>600П520990</t>
  </si>
  <si>
    <t>Распределение бюджетных ассигнований  Бюджета Тюльганского поссовета Тюльганского района по разделам, подразделам, целевым статьям (муниципальным программам Тюльганского поссоветаТюльганского района Оренбургской области и непрограммным  направлениям деятельности), группам и подгруппам видов расходов классификации расходов  на 2019год  и на плановый период 2020 и 2021 годов  исполнение за девять  2019года</t>
  </si>
  <si>
    <t>от 25.10. 2019 года №117-п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</si>
</sst>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;[Red]0.0"/>
    <numFmt numFmtId="186" formatCode="0.000"/>
  </numFmts>
  <fonts count="54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i/>
      <sz val="10"/>
      <name val="Times New Roman Cyr"/>
      <family val="0"/>
    </font>
    <font>
      <b/>
      <i/>
      <sz val="10"/>
      <name val="Times New Roman Cyr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0"/>
      <color indexed="54"/>
      <name val="Times New Roman"/>
      <family val="1"/>
    </font>
    <font>
      <sz val="16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center" shrinkToFit="1"/>
    </xf>
    <xf numFmtId="49" fontId="8" fillId="0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10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/>
    </xf>
    <xf numFmtId="49" fontId="12" fillId="33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top" wrapText="1"/>
    </xf>
    <xf numFmtId="2" fontId="3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wrapText="1"/>
    </xf>
    <xf numFmtId="49" fontId="12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Border="1" applyAlignment="1">
      <alignment horizontal="center" vertical="center"/>
    </xf>
    <xf numFmtId="2" fontId="12" fillId="33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/>
    </xf>
    <xf numFmtId="0" fontId="14" fillId="33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33" borderId="10" xfId="0" applyNumberFormat="1" applyFont="1" applyFill="1" applyBorder="1" applyAlignment="1">
      <alignment horizontal="left" vertical="distributed"/>
    </xf>
    <xf numFmtId="0" fontId="9" fillId="0" borderId="10" xfId="0" applyFont="1" applyBorder="1" applyAlignment="1">
      <alignment/>
    </xf>
    <xf numFmtId="49" fontId="8" fillId="33" borderId="10" xfId="0" applyNumberFormat="1" applyFont="1" applyFill="1" applyBorder="1" applyAlignment="1">
      <alignment horizontal="left" vertical="center"/>
    </xf>
    <xf numFmtId="0" fontId="12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1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shrinkToFit="1"/>
    </xf>
    <xf numFmtId="2" fontId="3" fillId="33" borderId="10" xfId="0" applyNumberFormat="1" applyFont="1" applyFill="1" applyBorder="1" applyAlignment="1">
      <alignment horizontal="right"/>
    </xf>
    <xf numFmtId="2" fontId="8" fillId="33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/>
    </xf>
    <xf numFmtId="0" fontId="8" fillId="33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43" fontId="11" fillId="0" borderId="10" xfId="60" applyFont="1" applyBorder="1" applyAlignment="1">
      <alignment wrapText="1"/>
    </xf>
    <xf numFmtId="49" fontId="3" fillId="0" borderId="10" xfId="0" applyNumberFormat="1" applyFont="1" applyFill="1" applyBorder="1" applyAlignment="1">
      <alignment shrinkToFit="1"/>
    </xf>
    <xf numFmtId="49" fontId="8" fillId="0" borderId="10" xfId="0" applyNumberFormat="1" applyFont="1" applyFill="1" applyBorder="1" applyAlignment="1">
      <alignment shrinkToFit="1"/>
    </xf>
    <xf numFmtId="49" fontId="3" fillId="33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/>
    </xf>
    <xf numFmtId="0" fontId="14" fillId="0" borderId="10" xfId="0" applyFont="1" applyBorder="1" applyAlignment="1">
      <alignment vertical="distributed" wrapText="1"/>
    </xf>
    <xf numFmtId="0" fontId="14" fillId="0" borderId="0" xfId="0" applyFont="1" applyAlignment="1">
      <alignment/>
    </xf>
    <xf numFmtId="2" fontId="8" fillId="33" borderId="10" xfId="0" applyNumberFormat="1" applyFont="1" applyFill="1" applyBorder="1" applyAlignment="1">
      <alignment horizontal="center"/>
    </xf>
    <xf numFmtId="0" fontId="14" fillId="0" borderId="0" xfId="0" applyFont="1" applyAlignment="1">
      <alignment vertical="distributed" wrapText="1"/>
    </xf>
    <xf numFmtId="2" fontId="3" fillId="33" borderId="10" xfId="0" applyNumberFormat="1" applyFont="1" applyFill="1" applyBorder="1" applyAlignment="1">
      <alignment/>
    </xf>
    <xf numFmtId="186" fontId="3" fillId="33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2" fontId="8" fillId="33" borderId="10" xfId="0" applyNumberFormat="1" applyFont="1" applyFill="1" applyBorder="1" applyAlignment="1">
      <alignment/>
    </xf>
    <xf numFmtId="186" fontId="8" fillId="33" borderId="10" xfId="0" applyNumberFormat="1" applyFont="1" applyFill="1" applyBorder="1" applyAlignment="1">
      <alignment horizontal="right" vertical="center"/>
    </xf>
    <xf numFmtId="2" fontId="8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53" fillId="34" borderId="13" xfId="0" applyFont="1" applyFill="1" applyBorder="1" applyAlignment="1">
      <alignment/>
    </xf>
    <xf numFmtId="0" fontId="0" fillId="0" borderId="13" xfId="0" applyBorder="1" applyAlignment="1">
      <alignment/>
    </xf>
    <xf numFmtId="186" fontId="12" fillId="33" borderId="10" xfId="0" applyNumberFormat="1" applyFont="1" applyFill="1" applyBorder="1" applyAlignment="1">
      <alignment horizontal="right" vertical="center"/>
    </xf>
    <xf numFmtId="186" fontId="10" fillId="33" borderId="10" xfId="0" applyNumberFormat="1" applyFont="1" applyFill="1" applyBorder="1" applyAlignment="1">
      <alignment horizontal="right" vertical="center"/>
    </xf>
    <xf numFmtId="186" fontId="3" fillId="33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8"/>
  <sheetViews>
    <sheetView tabSelected="1" zoomScaleSheetLayoutView="100" zoomScalePageLayoutView="0" workbookViewId="0" topLeftCell="A1">
      <selection activeCell="A3" sqref="A3"/>
    </sheetView>
  </sheetViews>
  <sheetFormatPr defaultColWidth="9.25390625" defaultRowHeight="12.75"/>
  <cols>
    <col min="1" max="1" width="53.75390625" style="1" customWidth="1"/>
    <col min="2" max="2" width="4.50390625" style="1" customWidth="1"/>
    <col min="3" max="3" width="4.25390625" style="1" customWidth="1"/>
    <col min="4" max="4" width="12.25390625" style="1" customWidth="1"/>
    <col min="5" max="5" width="6.75390625" style="1" customWidth="1"/>
    <col min="6" max="6" width="14.75390625" style="3" customWidth="1"/>
    <col min="7" max="7" width="9.25390625" style="1" customWidth="1"/>
    <col min="8" max="8" width="10.25390625" style="1" customWidth="1"/>
    <col min="9" max="16384" width="9.25390625" style="1" customWidth="1"/>
  </cols>
  <sheetData>
    <row r="1" spans="4:5" ht="15">
      <c r="D1" s="5" t="s">
        <v>211</v>
      </c>
      <c r="E1" s="6"/>
    </row>
    <row r="2" ht="15">
      <c r="D2" s="4" t="s">
        <v>207</v>
      </c>
    </row>
    <row r="3" ht="15">
      <c r="D3" s="4"/>
    </row>
    <row r="4" ht="15">
      <c r="D4" s="2" t="s">
        <v>225</v>
      </c>
    </row>
    <row r="5" spans="4:5" ht="14.25" customHeight="1" hidden="1">
      <c r="D5" s="2"/>
      <c r="E5" s="2"/>
    </row>
    <row r="6" spans="4:5" ht="15" hidden="1">
      <c r="D6" s="2"/>
      <c r="E6" s="2"/>
    </row>
    <row r="7" spans="4:5" ht="15" hidden="1">
      <c r="D7" s="2"/>
      <c r="E7" s="2"/>
    </row>
    <row r="8" spans="1:6" ht="75" customHeight="1">
      <c r="A8" s="122" t="s">
        <v>224</v>
      </c>
      <c r="B8" s="122"/>
      <c r="C8" s="122"/>
      <c r="D8" s="122"/>
      <c r="E8" s="122"/>
      <c r="F8" s="122"/>
    </row>
    <row r="9" spans="1:10" ht="32.25" customHeight="1">
      <c r="A9" s="124" t="s">
        <v>76</v>
      </c>
      <c r="B9" s="124" t="s">
        <v>8</v>
      </c>
      <c r="C9" s="124" t="s">
        <v>9</v>
      </c>
      <c r="D9" s="123" t="s">
        <v>10</v>
      </c>
      <c r="E9" s="123" t="s">
        <v>11</v>
      </c>
      <c r="F9" s="116"/>
      <c r="G9" s="117"/>
      <c r="H9" s="117"/>
      <c r="J9" s="112"/>
    </row>
    <row r="10" spans="1:8" ht="43.5" customHeight="1">
      <c r="A10" s="124"/>
      <c r="B10" s="124"/>
      <c r="C10" s="124"/>
      <c r="D10" s="123"/>
      <c r="E10" s="123"/>
      <c r="F10" s="113" t="s">
        <v>208</v>
      </c>
      <c r="G10" s="114" t="s">
        <v>209</v>
      </c>
      <c r="H10" s="115" t="s">
        <v>210</v>
      </c>
    </row>
    <row r="11" spans="1:8" ht="28.5" customHeight="1">
      <c r="A11" s="37" t="s">
        <v>58</v>
      </c>
      <c r="B11" s="38"/>
      <c r="C11" s="38"/>
      <c r="D11" s="38"/>
      <c r="E11" s="38"/>
      <c r="F11" s="26">
        <f>F12+F63+F76+F84+F123+F191+F198+F209+F216</f>
        <v>66287.3894</v>
      </c>
      <c r="G11" s="68">
        <f>G12+G63+G84+G123+G191+G198+G209+G216</f>
        <v>31952.2</v>
      </c>
      <c r="H11" s="68">
        <f>(G11*100)/F11</f>
        <v>48.20253186799962</v>
      </c>
    </row>
    <row r="12" spans="1:8" ht="15">
      <c r="A12" s="7" t="s">
        <v>16</v>
      </c>
      <c r="B12" s="57" t="s">
        <v>0</v>
      </c>
      <c r="C12" s="57"/>
      <c r="D12" s="38"/>
      <c r="E12" s="38"/>
      <c r="F12" s="26">
        <f>F13+F21+F51+F57+F45</f>
        <v>7261.2</v>
      </c>
      <c r="G12" s="69">
        <f>G13+G21+G45+G51+G57</f>
        <v>5412.8</v>
      </c>
      <c r="H12" s="69">
        <f>(G12*100)/F12</f>
        <v>74.54415248168347</v>
      </c>
    </row>
    <row r="13" spans="1:8" ht="31.5" customHeight="1">
      <c r="A13" s="39" t="s">
        <v>13</v>
      </c>
      <c r="B13" s="58" t="s">
        <v>0</v>
      </c>
      <c r="C13" s="58" t="s">
        <v>1</v>
      </c>
      <c r="D13" s="12"/>
      <c r="E13" s="12"/>
      <c r="F13" s="50">
        <f aca="true" t="shared" si="0" ref="F13:H17">F14</f>
        <v>1025</v>
      </c>
      <c r="G13" s="50">
        <f t="shared" si="0"/>
        <v>812.4</v>
      </c>
      <c r="H13" s="50">
        <f t="shared" si="0"/>
        <v>79.25853658536586</v>
      </c>
    </row>
    <row r="14" spans="1:8" ht="39.75">
      <c r="A14" s="72" t="s">
        <v>150</v>
      </c>
      <c r="B14" s="58" t="s">
        <v>0</v>
      </c>
      <c r="C14" s="58" t="s">
        <v>1</v>
      </c>
      <c r="D14" s="9" t="s">
        <v>87</v>
      </c>
      <c r="E14" s="41"/>
      <c r="F14" s="26">
        <f t="shared" si="0"/>
        <v>1025</v>
      </c>
      <c r="G14" s="26">
        <f t="shared" si="0"/>
        <v>812.4</v>
      </c>
      <c r="H14" s="26">
        <f t="shared" si="0"/>
        <v>79.25853658536586</v>
      </c>
    </row>
    <row r="15" spans="1:8" ht="27">
      <c r="A15" s="15" t="s">
        <v>84</v>
      </c>
      <c r="B15" s="59" t="s">
        <v>0</v>
      </c>
      <c r="C15" s="59" t="s">
        <v>1</v>
      </c>
      <c r="D15" s="73" t="s">
        <v>88</v>
      </c>
      <c r="E15" s="42"/>
      <c r="F15" s="50">
        <f t="shared" si="0"/>
        <v>1025</v>
      </c>
      <c r="G15" s="50">
        <f t="shared" si="0"/>
        <v>812.4</v>
      </c>
      <c r="H15" s="50">
        <f t="shared" si="0"/>
        <v>79.25853658536586</v>
      </c>
    </row>
    <row r="16" spans="1:8" ht="15">
      <c r="A16" s="48" t="s">
        <v>14</v>
      </c>
      <c r="B16" s="60" t="s">
        <v>0</v>
      </c>
      <c r="C16" s="60" t="s">
        <v>1</v>
      </c>
      <c r="D16" s="73" t="s">
        <v>89</v>
      </c>
      <c r="E16" s="43"/>
      <c r="F16" s="52">
        <f t="shared" si="0"/>
        <v>1025</v>
      </c>
      <c r="G16" s="52">
        <f t="shared" si="0"/>
        <v>812.4</v>
      </c>
      <c r="H16" s="52">
        <f t="shared" si="0"/>
        <v>79.25853658536586</v>
      </c>
    </row>
    <row r="17" spans="1:8" ht="66">
      <c r="A17" s="44" t="s">
        <v>51</v>
      </c>
      <c r="B17" s="61" t="s">
        <v>0</v>
      </c>
      <c r="C17" s="61" t="s">
        <v>1</v>
      </c>
      <c r="D17" s="73" t="s">
        <v>89</v>
      </c>
      <c r="E17" s="12" t="s">
        <v>41</v>
      </c>
      <c r="F17" s="29">
        <f t="shared" si="0"/>
        <v>1025</v>
      </c>
      <c r="G17" s="29">
        <f t="shared" si="0"/>
        <v>812.4</v>
      </c>
      <c r="H17" s="29">
        <f t="shared" si="0"/>
        <v>79.25853658536586</v>
      </c>
    </row>
    <row r="18" spans="1:8" ht="30" customHeight="1">
      <c r="A18" s="15" t="s">
        <v>52</v>
      </c>
      <c r="B18" s="61" t="s">
        <v>0</v>
      </c>
      <c r="C18" s="61" t="s">
        <v>1</v>
      </c>
      <c r="D18" s="73" t="s">
        <v>89</v>
      </c>
      <c r="E18" s="12" t="s">
        <v>42</v>
      </c>
      <c r="F18" s="29">
        <f>F19+F20</f>
        <v>1025</v>
      </c>
      <c r="G18" s="29">
        <f>G19+G20</f>
        <v>812.4</v>
      </c>
      <c r="H18" s="29">
        <f>(G18*100)/F18</f>
        <v>79.25853658536586</v>
      </c>
    </row>
    <row r="19" spans="1:8" ht="15">
      <c r="A19" s="45" t="s">
        <v>161</v>
      </c>
      <c r="B19" s="61" t="s">
        <v>0</v>
      </c>
      <c r="C19" s="61" t="s">
        <v>1</v>
      </c>
      <c r="D19" s="73" t="s">
        <v>89</v>
      </c>
      <c r="E19" s="12" t="s">
        <v>31</v>
      </c>
      <c r="F19" s="29">
        <v>787</v>
      </c>
      <c r="G19" s="29">
        <v>624.9</v>
      </c>
      <c r="H19" s="29">
        <f>(G19*100)/F19</f>
        <v>79.4027954256671</v>
      </c>
    </row>
    <row r="20" spans="1:8" ht="15">
      <c r="A20" s="45" t="s">
        <v>162</v>
      </c>
      <c r="B20" s="61" t="s">
        <v>0</v>
      </c>
      <c r="C20" s="61" t="s">
        <v>1</v>
      </c>
      <c r="D20" s="73" t="s">
        <v>89</v>
      </c>
      <c r="E20" s="12" t="s">
        <v>159</v>
      </c>
      <c r="F20" s="29">
        <v>238</v>
      </c>
      <c r="G20" s="29">
        <v>187.5</v>
      </c>
      <c r="H20" s="29">
        <f>(G20*100)/F20</f>
        <v>78.78151260504201</v>
      </c>
    </row>
    <row r="21" spans="1:8" ht="39">
      <c r="A21" s="39" t="s">
        <v>15</v>
      </c>
      <c r="B21" s="58" t="s">
        <v>0</v>
      </c>
      <c r="C21" s="58" t="s">
        <v>2</v>
      </c>
      <c r="D21" s="11"/>
      <c r="E21" s="12"/>
      <c r="F21" s="26">
        <f>F22</f>
        <v>4934</v>
      </c>
      <c r="G21" s="68">
        <f>G22</f>
        <v>3557.7000000000003</v>
      </c>
      <c r="H21" s="68">
        <f>H22</f>
        <v>72.1057965139846</v>
      </c>
    </row>
    <row r="22" spans="1:8" ht="39.75">
      <c r="A22" s="72" t="s">
        <v>83</v>
      </c>
      <c r="B22" s="58" t="s">
        <v>0</v>
      </c>
      <c r="C22" s="58" t="s">
        <v>2</v>
      </c>
      <c r="D22" s="9" t="s">
        <v>87</v>
      </c>
      <c r="E22" s="12"/>
      <c r="F22" s="26">
        <f>F23+F37</f>
        <v>4934</v>
      </c>
      <c r="G22" s="68">
        <f>G23+G37+G41</f>
        <v>3557.7000000000003</v>
      </c>
      <c r="H22" s="68">
        <f>(G22*100)/F22</f>
        <v>72.1057965139846</v>
      </c>
    </row>
    <row r="23" spans="1:8" ht="26.25">
      <c r="A23" s="48" t="s">
        <v>85</v>
      </c>
      <c r="B23" s="58" t="s">
        <v>0</v>
      </c>
      <c r="C23" s="58" t="s">
        <v>2</v>
      </c>
      <c r="D23" s="35" t="s">
        <v>90</v>
      </c>
      <c r="E23" s="40"/>
      <c r="F23" s="26">
        <f>F24</f>
        <v>4705</v>
      </c>
      <c r="G23" s="68">
        <f>G24</f>
        <v>3328.7000000000003</v>
      </c>
      <c r="H23" s="68">
        <f>H24</f>
        <v>70.74814027630181</v>
      </c>
    </row>
    <row r="24" spans="1:8" ht="15">
      <c r="A24" s="90" t="s">
        <v>4</v>
      </c>
      <c r="B24" s="60" t="s">
        <v>0</v>
      </c>
      <c r="C24" s="60" t="s">
        <v>2</v>
      </c>
      <c r="D24" s="74" t="s">
        <v>91</v>
      </c>
      <c r="E24" s="43"/>
      <c r="F24" s="52">
        <f>F25+F29+F33</f>
        <v>4705</v>
      </c>
      <c r="G24" s="65">
        <f>G25+G29+G33</f>
        <v>3328.7000000000003</v>
      </c>
      <c r="H24" s="65">
        <f>(G24*100)/F24</f>
        <v>70.74814027630181</v>
      </c>
    </row>
    <row r="25" spans="1:8" ht="66">
      <c r="A25" s="44" t="s">
        <v>51</v>
      </c>
      <c r="B25" s="61" t="s">
        <v>0</v>
      </c>
      <c r="C25" s="61" t="s">
        <v>2</v>
      </c>
      <c r="D25" s="74" t="s">
        <v>91</v>
      </c>
      <c r="E25" s="12" t="s">
        <v>41</v>
      </c>
      <c r="F25" s="29">
        <f>F26</f>
        <v>3095</v>
      </c>
      <c r="G25" s="29">
        <f>G26</f>
        <v>2567</v>
      </c>
      <c r="H25" s="29">
        <f>H26</f>
        <v>82.94022617124394</v>
      </c>
    </row>
    <row r="26" spans="1:8" ht="27">
      <c r="A26" s="15" t="s">
        <v>52</v>
      </c>
      <c r="B26" s="61" t="s">
        <v>0</v>
      </c>
      <c r="C26" s="61" t="s">
        <v>2</v>
      </c>
      <c r="D26" s="74" t="s">
        <v>91</v>
      </c>
      <c r="E26" s="12" t="s">
        <v>42</v>
      </c>
      <c r="F26" s="29">
        <f>F27+F28</f>
        <v>3095</v>
      </c>
      <c r="G26" s="29">
        <f>G27+G28</f>
        <v>2567</v>
      </c>
      <c r="H26" s="29">
        <f>(G26*100)/F26</f>
        <v>82.94022617124394</v>
      </c>
    </row>
    <row r="27" spans="1:8" ht="15">
      <c r="A27" s="45" t="s">
        <v>163</v>
      </c>
      <c r="B27" s="61" t="s">
        <v>0</v>
      </c>
      <c r="C27" s="61" t="s">
        <v>2</v>
      </c>
      <c r="D27" s="74" t="s">
        <v>91</v>
      </c>
      <c r="E27" s="12" t="s">
        <v>31</v>
      </c>
      <c r="F27" s="29">
        <v>2377</v>
      </c>
      <c r="G27" s="29">
        <v>1972.8</v>
      </c>
      <c r="H27" s="29">
        <f>(G27*100)/F27</f>
        <v>82.99537231804796</v>
      </c>
    </row>
    <row r="28" spans="1:8" ht="15">
      <c r="A28" s="45" t="s">
        <v>162</v>
      </c>
      <c r="B28" s="61" t="s">
        <v>0</v>
      </c>
      <c r="C28" s="61" t="s">
        <v>2</v>
      </c>
      <c r="D28" s="74" t="s">
        <v>91</v>
      </c>
      <c r="E28" s="12" t="s">
        <v>159</v>
      </c>
      <c r="F28" s="29">
        <v>718</v>
      </c>
      <c r="G28" s="29">
        <v>594.2</v>
      </c>
      <c r="H28" s="29">
        <f>(G28*100)/F28</f>
        <v>82.75766016713094</v>
      </c>
    </row>
    <row r="29" spans="1:8" ht="32.25" customHeight="1">
      <c r="A29" s="15" t="s">
        <v>53</v>
      </c>
      <c r="B29" s="61" t="s">
        <v>0</v>
      </c>
      <c r="C29" s="61" t="s">
        <v>2</v>
      </c>
      <c r="D29" s="74" t="s">
        <v>91</v>
      </c>
      <c r="E29" s="12" t="s">
        <v>43</v>
      </c>
      <c r="F29" s="29">
        <f>F30</f>
        <v>1555</v>
      </c>
      <c r="G29" s="70">
        <f>G30</f>
        <v>734.4000000000001</v>
      </c>
      <c r="H29" s="70">
        <f>H30</f>
        <v>100.57003664968266</v>
      </c>
    </row>
    <row r="30" spans="1:8" ht="27">
      <c r="A30" s="15" t="s">
        <v>54</v>
      </c>
      <c r="B30" s="61" t="s">
        <v>0</v>
      </c>
      <c r="C30" s="61" t="s">
        <v>2</v>
      </c>
      <c r="D30" s="74" t="s">
        <v>91</v>
      </c>
      <c r="E30" s="12" t="s">
        <v>44</v>
      </c>
      <c r="F30" s="29">
        <f>F31+F32</f>
        <v>1555</v>
      </c>
      <c r="G30" s="70">
        <f>G31+G32</f>
        <v>734.4000000000001</v>
      </c>
      <c r="H30" s="70">
        <f>H31+H32</f>
        <v>100.57003664968266</v>
      </c>
    </row>
    <row r="31" spans="1:8" ht="27">
      <c r="A31" s="15" t="s">
        <v>53</v>
      </c>
      <c r="B31" s="61" t="s">
        <v>0</v>
      </c>
      <c r="C31" s="61" t="s">
        <v>2</v>
      </c>
      <c r="D31" s="74" t="s">
        <v>91</v>
      </c>
      <c r="E31" s="12" t="s">
        <v>66</v>
      </c>
      <c r="F31" s="29">
        <v>565</v>
      </c>
      <c r="G31" s="29">
        <v>347.3</v>
      </c>
      <c r="H31" s="29">
        <f>(G31*100)/F31</f>
        <v>61.469026548672566</v>
      </c>
    </row>
    <row r="32" spans="1:8" ht="27">
      <c r="A32" s="15" t="s">
        <v>55</v>
      </c>
      <c r="B32" s="61" t="s">
        <v>0</v>
      </c>
      <c r="C32" s="61" t="s">
        <v>2</v>
      </c>
      <c r="D32" s="74" t="s">
        <v>91</v>
      </c>
      <c r="E32" s="12" t="s">
        <v>33</v>
      </c>
      <c r="F32" s="29">
        <v>990</v>
      </c>
      <c r="G32" s="70">
        <v>387.1</v>
      </c>
      <c r="H32" s="70">
        <f>(G32*100)/F32</f>
        <v>39.101010101010104</v>
      </c>
    </row>
    <row r="33" spans="1:8" ht="15">
      <c r="A33" s="15" t="s">
        <v>47</v>
      </c>
      <c r="B33" s="61" t="s">
        <v>0</v>
      </c>
      <c r="C33" s="61" t="s">
        <v>2</v>
      </c>
      <c r="D33" s="74" t="s">
        <v>91</v>
      </c>
      <c r="E33" s="12" t="s">
        <v>45</v>
      </c>
      <c r="F33" s="29">
        <f>F34</f>
        <v>55</v>
      </c>
      <c r="G33" s="29">
        <v>27.3</v>
      </c>
      <c r="H33" s="29">
        <f>H34</f>
        <v>49.636363636363626</v>
      </c>
    </row>
    <row r="34" spans="1:8" ht="15">
      <c r="A34" s="15" t="s">
        <v>56</v>
      </c>
      <c r="B34" s="61" t="s">
        <v>0</v>
      </c>
      <c r="C34" s="61" t="s">
        <v>2</v>
      </c>
      <c r="D34" s="74" t="s">
        <v>91</v>
      </c>
      <c r="E34" s="12" t="s">
        <v>46</v>
      </c>
      <c r="F34" s="29">
        <f>F35+F36</f>
        <v>55</v>
      </c>
      <c r="G34" s="29">
        <f>G35+G36</f>
        <v>27.299999999999997</v>
      </c>
      <c r="H34" s="29">
        <f>(G34*100)/F34</f>
        <v>49.636363636363626</v>
      </c>
    </row>
    <row r="35" spans="1:8" ht="15">
      <c r="A35" s="15" t="s">
        <v>34</v>
      </c>
      <c r="B35" s="61" t="s">
        <v>0</v>
      </c>
      <c r="C35" s="61" t="s">
        <v>2</v>
      </c>
      <c r="D35" s="74" t="s">
        <v>91</v>
      </c>
      <c r="E35" s="12" t="s">
        <v>146</v>
      </c>
      <c r="F35" s="29">
        <v>20</v>
      </c>
      <c r="G35" s="29">
        <v>8.1</v>
      </c>
      <c r="H35" s="29">
        <f>(G35*100)/F35</f>
        <v>40.5</v>
      </c>
    </row>
    <row r="36" spans="1:8" ht="15">
      <c r="A36" s="15" t="s">
        <v>77</v>
      </c>
      <c r="B36" s="61" t="s">
        <v>0</v>
      </c>
      <c r="C36" s="61" t="s">
        <v>2</v>
      </c>
      <c r="D36" s="74" t="s">
        <v>91</v>
      </c>
      <c r="E36" s="12" t="s">
        <v>78</v>
      </c>
      <c r="F36" s="29">
        <v>35</v>
      </c>
      <c r="G36" s="29">
        <v>19.2</v>
      </c>
      <c r="H36" s="29">
        <f>(G36*100)/F36</f>
        <v>54.857142857142854</v>
      </c>
    </row>
    <row r="37" spans="1:8" ht="279.75" customHeight="1">
      <c r="A37" s="102" t="s">
        <v>180</v>
      </c>
      <c r="B37" s="58" t="s">
        <v>0</v>
      </c>
      <c r="C37" s="58" t="s">
        <v>2</v>
      </c>
      <c r="D37" s="35" t="s">
        <v>92</v>
      </c>
      <c r="E37" s="12"/>
      <c r="F37" s="26">
        <f>F38</f>
        <v>229</v>
      </c>
      <c r="G37" s="26">
        <f>G38</f>
        <v>229</v>
      </c>
      <c r="H37" s="26">
        <f>(G37*100)/F37</f>
        <v>100</v>
      </c>
    </row>
    <row r="38" spans="1:8" ht="39">
      <c r="A38" s="102" t="s">
        <v>181</v>
      </c>
      <c r="B38" s="46" t="s">
        <v>0</v>
      </c>
      <c r="C38" s="46" t="s">
        <v>2</v>
      </c>
      <c r="D38" s="10" t="s">
        <v>93</v>
      </c>
      <c r="E38" s="47"/>
      <c r="F38" s="29">
        <f aca="true" t="shared" si="1" ref="F38:H39">F39</f>
        <v>229</v>
      </c>
      <c r="G38" s="29">
        <f t="shared" si="1"/>
        <v>229</v>
      </c>
      <c r="H38" s="29">
        <f t="shared" si="1"/>
        <v>100</v>
      </c>
    </row>
    <row r="39" spans="1:8" ht="15">
      <c r="A39" s="15" t="s">
        <v>48</v>
      </c>
      <c r="B39" s="61" t="s">
        <v>0</v>
      </c>
      <c r="C39" s="61" t="s">
        <v>2</v>
      </c>
      <c r="D39" s="10" t="s">
        <v>93</v>
      </c>
      <c r="E39" s="12" t="s">
        <v>49</v>
      </c>
      <c r="F39" s="29">
        <f t="shared" si="1"/>
        <v>229</v>
      </c>
      <c r="G39" s="29">
        <f t="shared" si="1"/>
        <v>229</v>
      </c>
      <c r="H39" s="29">
        <f t="shared" si="1"/>
        <v>100</v>
      </c>
    </row>
    <row r="40" spans="1:8" ht="15">
      <c r="A40" s="45" t="s">
        <v>18</v>
      </c>
      <c r="B40" s="61" t="s">
        <v>0</v>
      </c>
      <c r="C40" s="61" t="s">
        <v>2</v>
      </c>
      <c r="D40" s="10" t="s">
        <v>93</v>
      </c>
      <c r="E40" s="12" t="s">
        <v>32</v>
      </c>
      <c r="F40" s="29">
        <v>229</v>
      </c>
      <c r="G40" s="29">
        <v>229</v>
      </c>
      <c r="H40" s="29">
        <f>(G40*100)/F40</f>
        <v>100</v>
      </c>
    </row>
    <row r="41" spans="1:8" ht="39">
      <c r="A41" s="22" t="s">
        <v>143</v>
      </c>
      <c r="B41" s="58" t="s">
        <v>0</v>
      </c>
      <c r="C41" s="58" t="s">
        <v>2</v>
      </c>
      <c r="D41" s="35" t="s">
        <v>94</v>
      </c>
      <c r="E41" s="40"/>
      <c r="F41" s="26">
        <f>F42</f>
        <v>0</v>
      </c>
      <c r="G41" s="26">
        <f>G42</f>
        <v>0</v>
      </c>
      <c r="H41" s="26">
        <f>H42</f>
        <v>0</v>
      </c>
    </row>
    <row r="42" spans="1:8" ht="26.25">
      <c r="A42" s="34" t="s">
        <v>86</v>
      </c>
      <c r="B42" s="61" t="s">
        <v>0</v>
      </c>
      <c r="C42" s="61" t="s">
        <v>80</v>
      </c>
      <c r="D42" s="10" t="s">
        <v>96</v>
      </c>
      <c r="E42" s="12"/>
      <c r="F42" s="29">
        <f aca="true" t="shared" si="2" ref="F42:H43">F43</f>
        <v>0</v>
      </c>
      <c r="G42" s="29">
        <f t="shared" si="2"/>
        <v>0</v>
      </c>
      <c r="H42" s="29">
        <f t="shared" si="2"/>
        <v>0</v>
      </c>
    </row>
    <row r="43" spans="1:8" ht="15">
      <c r="A43" s="13" t="s">
        <v>48</v>
      </c>
      <c r="B43" s="61" t="s">
        <v>0</v>
      </c>
      <c r="C43" s="61" t="s">
        <v>80</v>
      </c>
      <c r="D43" s="10" t="s">
        <v>96</v>
      </c>
      <c r="E43" s="12" t="s">
        <v>49</v>
      </c>
      <c r="F43" s="29">
        <f t="shared" si="2"/>
        <v>0</v>
      </c>
      <c r="G43" s="29">
        <f t="shared" si="2"/>
        <v>0</v>
      </c>
      <c r="H43" s="29">
        <f t="shared" si="2"/>
        <v>0</v>
      </c>
    </row>
    <row r="44" spans="1:8" ht="15">
      <c r="A44" s="34" t="s">
        <v>18</v>
      </c>
      <c r="B44" s="61" t="s">
        <v>0</v>
      </c>
      <c r="C44" s="61" t="s">
        <v>80</v>
      </c>
      <c r="D44" s="10" t="s">
        <v>96</v>
      </c>
      <c r="E44" s="12" t="s">
        <v>32</v>
      </c>
      <c r="F44" s="29">
        <v>0</v>
      </c>
      <c r="G44" s="29">
        <v>0</v>
      </c>
      <c r="H44" s="29">
        <v>0</v>
      </c>
    </row>
    <row r="45" spans="1:8" ht="45" customHeight="1">
      <c r="A45" s="39" t="s">
        <v>79</v>
      </c>
      <c r="B45" s="58" t="s">
        <v>0</v>
      </c>
      <c r="C45" s="58" t="s">
        <v>80</v>
      </c>
      <c r="D45" s="10"/>
      <c r="E45" s="12"/>
      <c r="F45" s="26">
        <f>F47</f>
        <v>7.2</v>
      </c>
      <c r="G45" s="26">
        <f>G47</f>
        <v>7.2</v>
      </c>
      <c r="H45" s="26">
        <f>H46</f>
        <v>100</v>
      </c>
    </row>
    <row r="46" spans="1:8" ht="45" customHeight="1">
      <c r="A46" s="72" t="s">
        <v>83</v>
      </c>
      <c r="B46" s="58" t="s">
        <v>0</v>
      </c>
      <c r="C46" s="58" t="s">
        <v>80</v>
      </c>
      <c r="D46" s="85" t="s">
        <v>87</v>
      </c>
      <c r="E46" s="12"/>
      <c r="F46" s="26">
        <f>F47</f>
        <v>7.2</v>
      </c>
      <c r="G46" s="26">
        <f>G47</f>
        <v>7.2</v>
      </c>
      <c r="H46" s="26">
        <f>H47</f>
        <v>100</v>
      </c>
    </row>
    <row r="47" spans="1:8" ht="45" customHeight="1">
      <c r="A47" s="102" t="s">
        <v>188</v>
      </c>
      <c r="B47" s="58" t="s">
        <v>0</v>
      </c>
      <c r="C47" s="58" t="s">
        <v>80</v>
      </c>
      <c r="D47" s="10" t="s">
        <v>94</v>
      </c>
      <c r="E47" s="12"/>
      <c r="F47" s="26">
        <f aca="true" t="shared" si="3" ref="F47:H49">F48</f>
        <v>7.2</v>
      </c>
      <c r="G47" s="26">
        <f t="shared" si="3"/>
        <v>7.2</v>
      </c>
      <c r="H47" s="26">
        <f t="shared" si="3"/>
        <v>100</v>
      </c>
    </row>
    <row r="48" spans="1:8" ht="30" customHeight="1">
      <c r="A48" s="105" t="s">
        <v>189</v>
      </c>
      <c r="B48" s="61" t="s">
        <v>0</v>
      </c>
      <c r="C48" s="61" t="s">
        <v>80</v>
      </c>
      <c r="D48" s="10" t="s">
        <v>95</v>
      </c>
      <c r="E48" s="12"/>
      <c r="F48" s="29">
        <f>F49</f>
        <v>7.2</v>
      </c>
      <c r="G48" s="29">
        <f>G49</f>
        <v>7.2</v>
      </c>
      <c r="H48" s="29">
        <f>H49</f>
        <v>100</v>
      </c>
    </row>
    <row r="49" spans="1:8" ht="15">
      <c r="A49" s="45" t="s">
        <v>48</v>
      </c>
      <c r="B49" s="61" t="s">
        <v>0</v>
      </c>
      <c r="C49" s="61" t="s">
        <v>80</v>
      </c>
      <c r="D49" s="10" t="s">
        <v>95</v>
      </c>
      <c r="E49" s="12" t="s">
        <v>49</v>
      </c>
      <c r="F49" s="29">
        <f t="shared" si="3"/>
        <v>7.2</v>
      </c>
      <c r="G49" s="29">
        <f t="shared" si="3"/>
        <v>7.2</v>
      </c>
      <c r="H49" s="29">
        <f t="shared" si="3"/>
        <v>100</v>
      </c>
    </row>
    <row r="50" spans="1:8" ht="15">
      <c r="A50" s="45" t="s">
        <v>18</v>
      </c>
      <c r="B50" s="61" t="s">
        <v>0</v>
      </c>
      <c r="C50" s="61" t="s">
        <v>80</v>
      </c>
      <c r="D50" s="10" t="s">
        <v>95</v>
      </c>
      <c r="E50" s="12" t="s">
        <v>32</v>
      </c>
      <c r="F50" s="29">
        <v>7.2</v>
      </c>
      <c r="G50" s="29">
        <v>7.2</v>
      </c>
      <c r="H50" s="29">
        <f>(G50*100)/F50</f>
        <v>100</v>
      </c>
    </row>
    <row r="51" spans="1:8" ht="15">
      <c r="A51" s="39" t="s">
        <v>30</v>
      </c>
      <c r="B51" s="58" t="s">
        <v>0</v>
      </c>
      <c r="C51" s="53" t="s">
        <v>5</v>
      </c>
      <c r="D51" s="12"/>
      <c r="E51" s="12"/>
      <c r="F51" s="26">
        <f>F53</f>
        <v>50</v>
      </c>
      <c r="G51" s="26">
        <f>G53</f>
        <v>0</v>
      </c>
      <c r="H51" s="26">
        <f>H53</f>
        <v>0</v>
      </c>
    </row>
    <row r="52" spans="1:8" ht="39.75">
      <c r="A52" s="72" t="s">
        <v>150</v>
      </c>
      <c r="B52" s="58" t="s">
        <v>0</v>
      </c>
      <c r="C52" s="53" t="s">
        <v>5</v>
      </c>
      <c r="D52" s="35" t="s">
        <v>87</v>
      </c>
      <c r="E52" s="12"/>
      <c r="F52" s="26">
        <f>F53</f>
        <v>50</v>
      </c>
      <c r="G52" s="26">
        <f>G53</f>
        <v>0</v>
      </c>
      <c r="H52" s="26">
        <f>H53</f>
        <v>0</v>
      </c>
    </row>
    <row r="53" spans="1:8" ht="26.25">
      <c r="A53" s="48" t="s">
        <v>97</v>
      </c>
      <c r="B53" s="99" t="s">
        <v>0</v>
      </c>
      <c r="C53" s="54" t="s">
        <v>5</v>
      </c>
      <c r="D53" s="74" t="s">
        <v>106</v>
      </c>
      <c r="E53" s="100"/>
      <c r="F53" s="29">
        <f aca="true" t="shared" si="4" ref="F53:H55">F54</f>
        <v>50</v>
      </c>
      <c r="G53" s="29">
        <f t="shared" si="4"/>
        <v>0</v>
      </c>
      <c r="H53" s="29">
        <f t="shared" si="4"/>
        <v>0</v>
      </c>
    </row>
    <row r="54" spans="1:8" ht="15">
      <c r="A54" s="48" t="s">
        <v>98</v>
      </c>
      <c r="B54" s="60" t="s">
        <v>0</v>
      </c>
      <c r="C54" s="20" t="s">
        <v>5</v>
      </c>
      <c r="D54" s="10" t="s">
        <v>107</v>
      </c>
      <c r="E54" s="43"/>
      <c r="F54" s="52">
        <f t="shared" si="4"/>
        <v>50</v>
      </c>
      <c r="G54" s="52">
        <f t="shared" si="4"/>
        <v>0</v>
      </c>
      <c r="H54" s="52">
        <f t="shared" si="4"/>
        <v>0</v>
      </c>
    </row>
    <row r="55" spans="1:8" ht="15">
      <c r="A55" s="15" t="s">
        <v>47</v>
      </c>
      <c r="B55" s="61" t="s">
        <v>0</v>
      </c>
      <c r="C55" s="62" t="s">
        <v>5</v>
      </c>
      <c r="D55" s="10" t="s">
        <v>107</v>
      </c>
      <c r="E55" s="12" t="s">
        <v>45</v>
      </c>
      <c r="F55" s="29">
        <f t="shared" si="4"/>
        <v>50</v>
      </c>
      <c r="G55" s="29">
        <f t="shared" si="4"/>
        <v>0</v>
      </c>
      <c r="H55" s="29">
        <f t="shared" si="4"/>
        <v>0</v>
      </c>
    </row>
    <row r="56" spans="1:8" ht="15">
      <c r="A56" s="45" t="s">
        <v>36</v>
      </c>
      <c r="B56" s="61" t="s">
        <v>0</v>
      </c>
      <c r="C56" s="62" t="s">
        <v>5</v>
      </c>
      <c r="D56" s="10" t="s">
        <v>107</v>
      </c>
      <c r="E56" s="12" t="s">
        <v>35</v>
      </c>
      <c r="F56" s="29">
        <v>50</v>
      </c>
      <c r="G56" s="29">
        <v>0</v>
      </c>
      <c r="H56" s="29">
        <v>0</v>
      </c>
    </row>
    <row r="57" spans="1:8" ht="26.25">
      <c r="A57" s="39" t="s">
        <v>67</v>
      </c>
      <c r="B57" s="58" t="s">
        <v>0</v>
      </c>
      <c r="C57" s="53" t="s">
        <v>68</v>
      </c>
      <c r="D57" s="12"/>
      <c r="E57" s="12"/>
      <c r="F57" s="26">
        <f>F59</f>
        <v>1245</v>
      </c>
      <c r="G57" s="26">
        <f>G59</f>
        <v>1035.5</v>
      </c>
      <c r="H57" s="26">
        <f>H59</f>
        <v>83.1726907630522</v>
      </c>
    </row>
    <row r="58" spans="1:8" ht="39.75">
      <c r="A58" s="72" t="s">
        <v>150</v>
      </c>
      <c r="B58" s="58" t="s">
        <v>0</v>
      </c>
      <c r="C58" s="53" t="s">
        <v>68</v>
      </c>
      <c r="D58" s="85" t="s">
        <v>87</v>
      </c>
      <c r="E58" s="12"/>
      <c r="F58" s="26">
        <f>F59</f>
        <v>1245</v>
      </c>
      <c r="G58" s="26">
        <f>G59</f>
        <v>1035.5</v>
      </c>
      <c r="H58" s="26">
        <f>H59</f>
        <v>83.1726907630522</v>
      </c>
    </row>
    <row r="59" spans="1:8" ht="39">
      <c r="A59" s="48" t="s">
        <v>139</v>
      </c>
      <c r="B59" s="61" t="s">
        <v>0</v>
      </c>
      <c r="C59" s="62" t="s">
        <v>68</v>
      </c>
      <c r="D59" s="12" t="s">
        <v>108</v>
      </c>
      <c r="E59" s="12"/>
      <c r="F59" s="29">
        <f aca="true" t="shared" si="5" ref="F59:H61">F60</f>
        <v>1245</v>
      </c>
      <c r="G59" s="29">
        <f t="shared" si="5"/>
        <v>1035.5</v>
      </c>
      <c r="H59" s="29">
        <f t="shared" si="5"/>
        <v>83.1726907630522</v>
      </c>
    </row>
    <row r="60" spans="1:8" ht="26.25">
      <c r="A60" s="48" t="s">
        <v>69</v>
      </c>
      <c r="B60" s="61" t="s">
        <v>0</v>
      </c>
      <c r="C60" s="62" t="s">
        <v>68</v>
      </c>
      <c r="D60" s="12" t="s">
        <v>109</v>
      </c>
      <c r="E60" s="12" t="s">
        <v>61</v>
      </c>
      <c r="F60" s="29">
        <f t="shared" si="5"/>
        <v>1245</v>
      </c>
      <c r="G60" s="29">
        <f t="shared" si="5"/>
        <v>1035.5</v>
      </c>
      <c r="H60" s="29">
        <f t="shared" si="5"/>
        <v>83.1726907630522</v>
      </c>
    </row>
    <row r="61" spans="1:8" ht="15">
      <c r="A61" s="48" t="s">
        <v>64</v>
      </c>
      <c r="B61" s="61" t="s">
        <v>0</v>
      </c>
      <c r="C61" s="62" t="s">
        <v>68</v>
      </c>
      <c r="D61" s="12" t="s">
        <v>109</v>
      </c>
      <c r="E61" s="12" t="s">
        <v>62</v>
      </c>
      <c r="F61" s="29">
        <f t="shared" si="5"/>
        <v>1245</v>
      </c>
      <c r="G61" s="29">
        <f t="shared" si="5"/>
        <v>1035.5</v>
      </c>
      <c r="H61" s="29">
        <f t="shared" si="5"/>
        <v>83.1726907630522</v>
      </c>
    </row>
    <row r="62" spans="1:8" ht="39">
      <c r="A62" s="48" t="s">
        <v>70</v>
      </c>
      <c r="B62" s="61" t="s">
        <v>0</v>
      </c>
      <c r="C62" s="62" t="s">
        <v>68</v>
      </c>
      <c r="D62" s="12" t="s">
        <v>109</v>
      </c>
      <c r="E62" s="12" t="s">
        <v>63</v>
      </c>
      <c r="F62" s="29">
        <v>1245</v>
      </c>
      <c r="G62" s="29">
        <v>1035.5</v>
      </c>
      <c r="H62" s="29">
        <f>(G62*100)/F62</f>
        <v>83.1726907630522</v>
      </c>
    </row>
    <row r="63" spans="1:8" ht="15">
      <c r="A63" s="7" t="s">
        <v>20</v>
      </c>
      <c r="B63" s="57" t="s">
        <v>1</v>
      </c>
      <c r="C63" s="57"/>
      <c r="D63" s="38"/>
      <c r="E63" s="38"/>
      <c r="F63" s="26">
        <f>F64</f>
        <v>449.70000000000005</v>
      </c>
      <c r="G63" s="26">
        <f>G64</f>
        <v>342.3</v>
      </c>
      <c r="H63" s="26">
        <f>H64</f>
        <v>76.11741160773849</v>
      </c>
    </row>
    <row r="64" spans="1:8" ht="15">
      <c r="A64" s="7" t="s">
        <v>21</v>
      </c>
      <c r="B64" s="57" t="s">
        <v>1</v>
      </c>
      <c r="C64" s="57" t="s">
        <v>7</v>
      </c>
      <c r="D64" s="38"/>
      <c r="E64" s="38"/>
      <c r="F64" s="26">
        <f>F66</f>
        <v>449.70000000000005</v>
      </c>
      <c r="G64" s="26">
        <f>G66</f>
        <v>342.3</v>
      </c>
      <c r="H64" s="26">
        <f>H66</f>
        <v>76.11741160773849</v>
      </c>
    </row>
    <row r="65" spans="1:8" ht="39.75">
      <c r="A65" s="72" t="s">
        <v>150</v>
      </c>
      <c r="B65" s="57" t="s">
        <v>1</v>
      </c>
      <c r="C65" s="57" t="s">
        <v>7</v>
      </c>
      <c r="D65" s="85" t="s">
        <v>87</v>
      </c>
      <c r="E65" s="38"/>
      <c r="F65" s="26">
        <f aca="true" t="shared" si="6" ref="F65:H66">F66</f>
        <v>449.70000000000005</v>
      </c>
      <c r="G65" s="26">
        <f t="shared" si="6"/>
        <v>342.3</v>
      </c>
      <c r="H65" s="26">
        <f t="shared" si="6"/>
        <v>76.11741160773849</v>
      </c>
    </row>
    <row r="66" spans="1:8" ht="24.75" customHeight="1">
      <c r="A66" s="48" t="s">
        <v>140</v>
      </c>
      <c r="B66" s="64" t="s">
        <v>1</v>
      </c>
      <c r="C66" s="64" t="s">
        <v>7</v>
      </c>
      <c r="D66" s="77" t="s">
        <v>110</v>
      </c>
      <c r="E66" s="38"/>
      <c r="F66" s="29">
        <f t="shared" si="6"/>
        <v>449.70000000000005</v>
      </c>
      <c r="G66" s="29">
        <f t="shared" si="6"/>
        <v>342.3</v>
      </c>
      <c r="H66" s="29">
        <f t="shared" si="6"/>
        <v>76.11741160773849</v>
      </c>
    </row>
    <row r="67" spans="1:8" ht="34.5" customHeight="1">
      <c r="A67" s="75" t="s">
        <v>99</v>
      </c>
      <c r="B67" s="63" t="s">
        <v>1</v>
      </c>
      <c r="C67" s="63" t="s">
        <v>7</v>
      </c>
      <c r="D67" s="77" t="s">
        <v>111</v>
      </c>
      <c r="E67" s="49"/>
      <c r="F67" s="52">
        <f>F68+F72</f>
        <v>449.70000000000005</v>
      </c>
      <c r="G67" s="52">
        <f>G68+G72</f>
        <v>342.3</v>
      </c>
      <c r="H67" s="52">
        <f>(G67*100)/F67</f>
        <v>76.11741160773849</v>
      </c>
    </row>
    <row r="68" spans="1:8" ht="64.5" customHeight="1">
      <c r="A68" s="44" t="s">
        <v>51</v>
      </c>
      <c r="B68" s="63" t="s">
        <v>1</v>
      </c>
      <c r="C68" s="63" t="s">
        <v>7</v>
      </c>
      <c r="D68" s="77" t="s">
        <v>111</v>
      </c>
      <c r="E68" s="51" t="s">
        <v>41</v>
      </c>
      <c r="F68" s="52">
        <f>F69</f>
        <v>405.6</v>
      </c>
      <c r="G68" s="52">
        <f>G69</f>
        <v>318.6</v>
      </c>
      <c r="H68" s="52">
        <f>H69</f>
        <v>78.55029585798817</v>
      </c>
    </row>
    <row r="69" spans="1:8" ht="19.5" customHeight="1">
      <c r="A69" s="15" t="s">
        <v>50</v>
      </c>
      <c r="B69" s="64" t="s">
        <v>1</v>
      </c>
      <c r="C69" s="64" t="s">
        <v>7</v>
      </c>
      <c r="D69" s="77" t="s">
        <v>111</v>
      </c>
      <c r="E69" s="38" t="s">
        <v>42</v>
      </c>
      <c r="F69" s="29">
        <f>F70+F71</f>
        <v>405.6</v>
      </c>
      <c r="G69" s="29">
        <f>G70+G71</f>
        <v>318.6</v>
      </c>
      <c r="H69" s="29">
        <f>(G69*100)/F69</f>
        <v>78.55029585798817</v>
      </c>
    </row>
    <row r="70" spans="1:8" ht="24.75" customHeight="1">
      <c r="A70" s="15" t="s">
        <v>164</v>
      </c>
      <c r="B70" s="64" t="s">
        <v>1</v>
      </c>
      <c r="C70" s="64" t="s">
        <v>7</v>
      </c>
      <c r="D70" s="77" t="s">
        <v>111</v>
      </c>
      <c r="E70" s="38" t="s">
        <v>31</v>
      </c>
      <c r="F70" s="29">
        <v>311.5</v>
      </c>
      <c r="G70" s="29">
        <v>247.9</v>
      </c>
      <c r="H70" s="29">
        <f>(G70*100)/F70</f>
        <v>79.58266452648475</v>
      </c>
    </row>
    <row r="71" spans="1:8" ht="24.75" customHeight="1">
      <c r="A71" s="15" t="s">
        <v>162</v>
      </c>
      <c r="B71" s="64" t="s">
        <v>1</v>
      </c>
      <c r="C71" s="64" t="s">
        <v>7</v>
      </c>
      <c r="D71" s="78" t="s">
        <v>111</v>
      </c>
      <c r="E71" s="38" t="s">
        <v>159</v>
      </c>
      <c r="F71" s="29">
        <v>94.1</v>
      </c>
      <c r="G71" s="29">
        <v>70.7</v>
      </c>
      <c r="H71" s="29">
        <f>(G71*100)/F71</f>
        <v>75.13283740701382</v>
      </c>
    </row>
    <row r="72" spans="1:8" ht="30.75" customHeight="1">
      <c r="A72" s="15" t="s">
        <v>53</v>
      </c>
      <c r="B72" s="64" t="s">
        <v>1</v>
      </c>
      <c r="C72" s="64" t="s">
        <v>7</v>
      </c>
      <c r="D72" s="77" t="s">
        <v>111</v>
      </c>
      <c r="E72" s="38" t="s">
        <v>43</v>
      </c>
      <c r="F72" s="29">
        <f>F73</f>
        <v>44.1</v>
      </c>
      <c r="G72" s="29">
        <f>G73</f>
        <v>23.7</v>
      </c>
      <c r="H72" s="29">
        <f>H73</f>
        <v>60.61381074168798</v>
      </c>
    </row>
    <row r="73" spans="1:8" ht="32.25" customHeight="1">
      <c r="A73" s="15" t="s">
        <v>54</v>
      </c>
      <c r="B73" s="64" t="s">
        <v>1</v>
      </c>
      <c r="C73" s="64" t="s">
        <v>7</v>
      </c>
      <c r="D73" s="77" t="s">
        <v>111</v>
      </c>
      <c r="E73" s="38" t="s">
        <v>44</v>
      </c>
      <c r="F73" s="29">
        <f>F74+F75</f>
        <v>44.1</v>
      </c>
      <c r="G73" s="29">
        <f>G74+G75</f>
        <v>23.7</v>
      </c>
      <c r="H73" s="29">
        <f>H74+H75</f>
        <v>60.61381074168798</v>
      </c>
    </row>
    <row r="74" spans="1:8" ht="32.25" customHeight="1">
      <c r="A74" s="15" t="s">
        <v>53</v>
      </c>
      <c r="B74" s="64" t="s">
        <v>1</v>
      </c>
      <c r="C74" s="64" t="s">
        <v>7</v>
      </c>
      <c r="D74" s="77" t="s">
        <v>111</v>
      </c>
      <c r="E74" s="38" t="s">
        <v>66</v>
      </c>
      <c r="F74" s="29">
        <v>39.1</v>
      </c>
      <c r="G74" s="29">
        <v>23.7</v>
      </c>
      <c r="H74" s="29">
        <f>(G74*100)/F74</f>
        <v>60.61381074168798</v>
      </c>
    </row>
    <row r="75" spans="1:8" ht="27">
      <c r="A75" s="15" t="s">
        <v>55</v>
      </c>
      <c r="B75" s="64" t="s">
        <v>1</v>
      </c>
      <c r="C75" s="64" t="s">
        <v>7</v>
      </c>
      <c r="D75" s="78" t="s">
        <v>111</v>
      </c>
      <c r="E75" s="38" t="s">
        <v>33</v>
      </c>
      <c r="F75" s="29">
        <v>5</v>
      </c>
      <c r="G75" s="29">
        <v>0</v>
      </c>
      <c r="H75" s="29">
        <v>0</v>
      </c>
    </row>
    <row r="76" spans="1:8" ht="27">
      <c r="A76" s="72" t="s">
        <v>147</v>
      </c>
      <c r="B76" s="57" t="s">
        <v>7</v>
      </c>
      <c r="C76" s="57"/>
      <c r="D76" s="91"/>
      <c r="E76" s="92"/>
      <c r="F76" s="26">
        <f>F77</f>
        <v>5</v>
      </c>
      <c r="G76" s="26">
        <f aca="true" t="shared" si="7" ref="F76:H82">G77</f>
        <v>0</v>
      </c>
      <c r="H76" s="26">
        <f t="shared" si="7"/>
        <v>0</v>
      </c>
    </row>
    <row r="77" spans="1:8" ht="27">
      <c r="A77" s="72" t="s">
        <v>148</v>
      </c>
      <c r="B77" s="57" t="s">
        <v>7</v>
      </c>
      <c r="C77" s="57" t="s">
        <v>149</v>
      </c>
      <c r="D77" s="91"/>
      <c r="E77" s="92"/>
      <c r="F77" s="26">
        <f t="shared" si="7"/>
        <v>5</v>
      </c>
      <c r="G77" s="26">
        <f t="shared" si="7"/>
        <v>0</v>
      </c>
      <c r="H77" s="26">
        <f t="shared" si="7"/>
        <v>0</v>
      </c>
    </row>
    <row r="78" spans="1:8" ht="39.75">
      <c r="A78" s="72" t="s">
        <v>150</v>
      </c>
      <c r="B78" s="57" t="s">
        <v>7</v>
      </c>
      <c r="C78" s="57" t="s">
        <v>149</v>
      </c>
      <c r="D78" s="91" t="s">
        <v>87</v>
      </c>
      <c r="E78" s="92"/>
      <c r="F78" s="26">
        <f t="shared" si="7"/>
        <v>5</v>
      </c>
      <c r="G78" s="26">
        <f t="shared" si="7"/>
        <v>0</v>
      </c>
      <c r="H78" s="26">
        <f t="shared" si="7"/>
        <v>0</v>
      </c>
    </row>
    <row r="79" spans="1:8" ht="24.75" customHeight="1">
      <c r="A79" s="15" t="s">
        <v>176</v>
      </c>
      <c r="B79" s="64" t="s">
        <v>7</v>
      </c>
      <c r="C79" s="64" t="s">
        <v>149</v>
      </c>
      <c r="D79" s="93" t="s">
        <v>178</v>
      </c>
      <c r="E79" s="38"/>
      <c r="F79" s="29">
        <f t="shared" si="7"/>
        <v>5</v>
      </c>
      <c r="G79" s="29">
        <f t="shared" si="7"/>
        <v>0</v>
      </c>
      <c r="H79" s="29">
        <f t="shared" si="7"/>
        <v>0</v>
      </c>
    </row>
    <row r="80" spans="1:8" ht="15">
      <c r="A80" s="15" t="s">
        <v>177</v>
      </c>
      <c r="B80" s="64" t="s">
        <v>7</v>
      </c>
      <c r="C80" s="64" t="s">
        <v>149</v>
      </c>
      <c r="D80" s="93" t="s">
        <v>179</v>
      </c>
      <c r="E80" s="38"/>
      <c r="F80" s="29">
        <f t="shared" si="7"/>
        <v>5</v>
      </c>
      <c r="G80" s="29">
        <f t="shared" si="7"/>
        <v>0</v>
      </c>
      <c r="H80" s="29">
        <f t="shared" si="7"/>
        <v>0</v>
      </c>
    </row>
    <row r="81" spans="1:8" ht="24.75" customHeight="1">
      <c r="A81" s="15" t="s">
        <v>53</v>
      </c>
      <c r="B81" s="64" t="s">
        <v>7</v>
      </c>
      <c r="C81" s="64" t="s">
        <v>149</v>
      </c>
      <c r="D81" s="93" t="s">
        <v>179</v>
      </c>
      <c r="E81" s="38" t="s">
        <v>43</v>
      </c>
      <c r="F81" s="29">
        <f t="shared" si="7"/>
        <v>5</v>
      </c>
      <c r="G81" s="29">
        <f t="shared" si="7"/>
        <v>0</v>
      </c>
      <c r="H81" s="29">
        <f t="shared" si="7"/>
        <v>0</v>
      </c>
    </row>
    <row r="82" spans="1:8" ht="24.75" customHeight="1">
      <c r="A82" s="15" t="s">
        <v>54</v>
      </c>
      <c r="B82" s="64" t="s">
        <v>7</v>
      </c>
      <c r="C82" s="64" t="s">
        <v>149</v>
      </c>
      <c r="D82" s="93" t="s">
        <v>179</v>
      </c>
      <c r="E82" s="38" t="s">
        <v>44</v>
      </c>
      <c r="F82" s="29">
        <f t="shared" si="7"/>
        <v>5</v>
      </c>
      <c r="G82" s="29">
        <f t="shared" si="7"/>
        <v>0</v>
      </c>
      <c r="H82" s="29">
        <f t="shared" si="7"/>
        <v>0</v>
      </c>
    </row>
    <row r="83" spans="1:8" ht="24.75" customHeight="1">
      <c r="A83" s="15" t="s">
        <v>55</v>
      </c>
      <c r="B83" s="64" t="s">
        <v>7</v>
      </c>
      <c r="C83" s="64" t="s">
        <v>149</v>
      </c>
      <c r="D83" s="94" t="s">
        <v>179</v>
      </c>
      <c r="E83" s="38" t="s">
        <v>33</v>
      </c>
      <c r="F83" s="29">
        <v>5</v>
      </c>
      <c r="G83" s="29">
        <v>0</v>
      </c>
      <c r="H83" s="29">
        <v>0</v>
      </c>
    </row>
    <row r="84" spans="1:8" ht="15">
      <c r="A84" s="7" t="s">
        <v>37</v>
      </c>
      <c r="B84" s="53" t="s">
        <v>2</v>
      </c>
      <c r="C84" s="53"/>
      <c r="D84" s="18"/>
      <c r="E84" s="18"/>
      <c r="F84" s="26">
        <f>F85+F108</f>
        <v>27025.07</v>
      </c>
      <c r="G84" s="69">
        <f>G85+G108</f>
        <v>10929.1</v>
      </c>
      <c r="H84" s="69">
        <f>H85</f>
        <v>40.397346799736425</v>
      </c>
    </row>
    <row r="85" spans="1:8" ht="15">
      <c r="A85" s="7" t="s">
        <v>39</v>
      </c>
      <c r="B85" s="53" t="s">
        <v>2</v>
      </c>
      <c r="C85" s="53" t="s">
        <v>38</v>
      </c>
      <c r="D85" s="79"/>
      <c r="E85" s="18"/>
      <c r="F85" s="26">
        <f>F86</f>
        <v>26846.07</v>
      </c>
      <c r="G85" s="69">
        <f>G86</f>
        <v>10845.1</v>
      </c>
      <c r="H85" s="69">
        <f>H86</f>
        <v>40.397346799736425</v>
      </c>
    </row>
    <row r="86" spans="1:8" ht="39.75">
      <c r="A86" s="72" t="s">
        <v>150</v>
      </c>
      <c r="B86" s="53" t="s">
        <v>2</v>
      </c>
      <c r="C86" s="53" t="s">
        <v>38</v>
      </c>
      <c r="D86" s="85" t="s">
        <v>87</v>
      </c>
      <c r="E86" s="18"/>
      <c r="F86" s="86">
        <f>F87+F92+F96+F100+F104</f>
        <v>26846.07</v>
      </c>
      <c r="G86" s="69">
        <f>G87+G92+G96+G100+G104</f>
        <v>10845.1</v>
      </c>
      <c r="H86" s="69">
        <f>(G86*100)/F86</f>
        <v>40.397346799736425</v>
      </c>
    </row>
    <row r="87" spans="1:8" ht="30" customHeight="1">
      <c r="A87" s="76" t="s">
        <v>100</v>
      </c>
      <c r="B87" s="54" t="s">
        <v>2</v>
      </c>
      <c r="C87" s="54" t="s">
        <v>38</v>
      </c>
      <c r="D87" s="10" t="s">
        <v>112</v>
      </c>
      <c r="E87" s="21"/>
      <c r="F87" s="29">
        <f aca="true" t="shared" si="8" ref="F87:H88">F88</f>
        <v>3249</v>
      </c>
      <c r="G87" s="29">
        <f t="shared" si="8"/>
        <v>2442.1</v>
      </c>
      <c r="H87" s="29">
        <f t="shared" si="8"/>
        <v>75.16466605109264</v>
      </c>
    </row>
    <row r="88" spans="1:8" ht="24.75" customHeight="1">
      <c r="A88" s="13" t="s">
        <v>40</v>
      </c>
      <c r="B88" s="54" t="s">
        <v>2</v>
      </c>
      <c r="C88" s="54" t="s">
        <v>38</v>
      </c>
      <c r="D88" s="10" t="s">
        <v>113</v>
      </c>
      <c r="E88" s="21"/>
      <c r="F88" s="29">
        <f t="shared" si="8"/>
        <v>3249</v>
      </c>
      <c r="G88" s="29">
        <f t="shared" si="8"/>
        <v>2442.1</v>
      </c>
      <c r="H88" s="29">
        <f t="shared" si="8"/>
        <v>75.16466605109264</v>
      </c>
    </row>
    <row r="89" spans="1:8" ht="39.75">
      <c r="A89" s="15" t="s">
        <v>65</v>
      </c>
      <c r="B89" s="54" t="s">
        <v>2</v>
      </c>
      <c r="C89" s="54" t="s">
        <v>38</v>
      </c>
      <c r="D89" s="10" t="s">
        <v>113</v>
      </c>
      <c r="E89" s="21" t="s">
        <v>61</v>
      </c>
      <c r="F89" s="29">
        <f aca="true" t="shared" si="9" ref="F89:H90">F90</f>
        <v>3249</v>
      </c>
      <c r="G89" s="29">
        <f t="shared" si="9"/>
        <v>2442.1</v>
      </c>
      <c r="H89" s="29">
        <f t="shared" si="9"/>
        <v>75.16466605109264</v>
      </c>
    </row>
    <row r="90" spans="1:8" ht="15">
      <c r="A90" s="16" t="s">
        <v>64</v>
      </c>
      <c r="B90" s="54" t="s">
        <v>2</v>
      </c>
      <c r="C90" s="54" t="s">
        <v>38</v>
      </c>
      <c r="D90" s="10" t="s">
        <v>113</v>
      </c>
      <c r="E90" s="21" t="s">
        <v>62</v>
      </c>
      <c r="F90" s="29">
        <f t="shared" si="9"/>
        <v>3249</v>
      </c>
      <c r="G90" s="29">
        <f t="shared" si="9"/>
        <v>2442.1</v>
      </c>
      <c r="H90" s="29">
        <f t="shared" si="9"/>
        <v>75.16466605109264</v>
      </c>
    </row>
    <row r="91" spans="1:8" ht="39.75">
      <c r="A91" s="13" t="s">
        <v>65</v>
      </c>
      <c r="B91" s="54" t="s">
        <v>2</v>
      </c>
      <c r="C91" s="54" t="s">
        <v>38</v>
      </c>
      <c r="D91" s="10" t="s">
        <v>113</v>
      </c>
      <c r="E91" s="21" t="s">
        <v>63</v>
      </c>
      <c r="F91" s="29">
        <v>3249</v>
      </c>
      <c r="G91" s="29">
        <v>2442.1</v>
      </c>
      <c r="H91" s="29">
        <f>(G91*100)/F91</f>
        <v>75.16466605109264</v>
      </c>
    </row>
    <row r="92" spans="1:8" ht="15">
      <c r="A92" s="13" t="s">
        <v>193</v>
      </c>
      <c r="B92" s="54" t="s">
        <v>2</v>
      </c>
      <c r="C92" s="54" t="s">
        <v>38</v>
      </c>
      <c r="D92" s="10" t="s">
        <v>213</v>
      </c>
      <c r="E92" s="21"/>
      <c r="F92" s="29">
        <f aca="true" t="shared" si="10" ref="F92:H94">F93</f>
        <v>52</v>
      </c>
      <c r="G92" s="29">
        <f t="shared" si="10"/>
        <v>40</v>
      </c>
      <c r="H92" s="29">
        <f t="shared" si="10"/>
        <v>76.92307692307692</v>
      </c>
    </row>
    <row r="93" spans="1:8" ht="27">
      <c r="A93" s="13" t="s">
        <v>53</v>
      </c>
      <c r="B93" s="54" t="s">
        <v>2</v>
      </c>
      <c r="C93" s="54" t="s">
        <v>38</v>
      </c>
      <c r="D93" s="10" t="s">
        <v>213</v>
      </c>
      <c r="E93" s="21" t="s">
        <v>43</v>
      </c>
      <c r="F93" s="29">
        <f t="shared" si="10"/>
        <v>52</v>
      </c>
      <c r="G93" s="29">
        <f t="shared" si="10"/>
        <v>40</v>
      </c>
      <c r="H93" s="29">
        <f t="shared" si="10"/>
        <v>76.92307692307692</v>
      </c>
    </row>
    <row r="94" spans="1:8" ht="27">
      <c r="A94" s="13" t="s">
        <v>54</v>
      </c>
      <c r="B94" s="54" t="s">
        <v>2</v>
      </c>
      <c r="C94" s="54" t="s">
        <v>38</v>
      </c>
      <c r="D94" s="10" t="s">
        <v>213</v>
      </c>
      <c r="E94" s="21" t="s">
        <v>44</v>
      </c>
      <c r="F94" s="29">
        <f t="shared" si="10"/>
        <v>52</v>
      </c>
      <c r="G94" s="29">
        <f t="shared" si="10"/>
        <v>40</v>
      </c>
      <c r="H94" s="29">
        <f t="shared" si="10"/>
        <v>76.92307692307692</v>
      </c>
    </row>
    <row r="95" spans="1:8" ht="27">
      <c r="A95" s="13" t="s">
        <v>55</v>
      </c>
      <c r="B95" s="54" t="s">
        <v>2</v>
      </c>
      <c r="C95" s="54" t="s">
        <v>38</v>
      </c>
      <c r="D95" s="10" t="s">
        <v>213</v>
      </c>
      <c r="E95" s="21" t="s">
        <v>33</v>
      </c>
      <c r="F95" s="29">
        <v>52</v>
      </c>
      <c r="G95" s="29">
        <v>40</v>
      </c>
      <c r="H95" s="29">
        <f>(G95*100)/F95</f>
        <v>76.92307692307692</v>
      </c>
    </row>
    <row r="96" spans="1:8" ht="15">
      <c r="A96" s="13" t="s">
        <v>215</v>
      </c>
      <c r="B96" s="54" t="s">
        <v>2</v>
      </c>
      <c r="C96" s="54" t="s">
        <v>38</v>
      </c>
      <c r="D96" s="10" t="s">
        <v>214</v>
      </c>
      <c r="E96" s="21"/>
      <c r="F96" s="29">
        <f aca="true" t="shared" si="11" ref="F96:H98">F97</f>
        <v>133</v>
      </c>
      <c r="G96" s="29">
        <f t="shared" si="11"/>
        <v>98</v>
      </c>
      <c r="H96" s="29">
        <f t="shared" si="11"/>
        <v>73.6842105263158</v>
      </c>
    </row>
    <row r="97" spans="1:8" ht="27">
      <c r="A97" s="13" t="s">
        <v>53</v>
      </c>
      <c r="B97" s="54" t="s">
        <v>2</v>
      </c>
      <c r="C97" s="54" t="s">
        <v>38</v>
      </c>
      <c r="D97" s="10" t="s">
        <v>214</v>
      </c>
      <c r="E97" s="21" t="s">
        <v>43</v>
      </c>
      <c r="F97" s="29">
        <f t="shared" si="11"/>
        <v>133</v>
      </c>
      <c r="G97" s="29">
        <f t="shared" si="11"/>
        <v>98</v>
      </c>
      <c r="H97" s="29">
        <f t="shared" si="11"/>
        <v>73.6842105263158</v>
      </c>
    </row>
    <row r="98" spans="1:8" ht="27">
      <c r="A98" s="13" t="s">
        <v>54</v>
      </c>
      <c r="B98" s="54" t="s">
        <v>2</v>
      </c>
      <c r="C98" s="54" t="s">
        <v>38</v>
      </c>
      <c r="D98" s="10" t="s">
        <v>214</v>
      </c>
      <c r="E98" s="21" t="s">
        <v>44</v>
      </c>
      <c r="F98" s="29">
        <f t="shared" si="11"/>
        <v>133</v>
      </c>
      <c r="G98" s="29">
        <f t="shared" si="11"/>
        <v>98</v>
      </c>
      <c r="H98" s="29">
        <f t="shared" si="11"/>
        <v>73.6842105263158</v>
      </c>
    </row>
    <row r="99" spans="1:8" ht="27">
      <c r="A99" s="13" t="s">
        <v>55</v>
      </c>
      <c r="B99" s="54" t="s">
        <v>2</v>
      </c>
      <c r="C99" s="54" t="s">
        <v>38</v>
      </c>
      <c r="D99" s="10" t="s">
        <v>214</v>
      </c>
      <c r="E99" s="21" t="s">
        <v>33</v>
      </c>
      <c r="F99" s="29">
        <v>133</v>
      </c>
      <c r="G99" s="29">
        <v>98</v>
      </c>
      <c r="H99" s="29">
        <f>(G99*100)/F99</f>
        <v>73.6842105263158</v>
      </c>
    </row>
    <row r="100" spans="1:8" ht="27">
      <c r="A100" s="13" t="s">
        <v>216</v>
      </c>
      <c r="B100" s="54" t="s">
        <v>2</v>
      </c>
      <c r="C100" s="54" t="s">
        <v>38</v>
      </c>
      <c r="D100" s="10" t="s">
        <v>217</v>
      </c>
      <c r="E100" s="21"/>
      <c r="F100" s="29">
        <f aca="true" t="shared" si="12" ref="F100:H102">F101</f>
        <v>20006.73</v>
      </c>
      <c r="G100" s="29">
        <f t="shared" si="12"/>
        <v>6000</v>
      </c>
      <c r="H100" s="29">
        <f t="shared" si="12"/>
        <v>29.989908395824806</v>
      </c>
    </row>
    <row r="101" spans="1:8" ht="27">
      <c r="A101" s="13" t="s">
        <v>53</v>
      </c>
      <c r="B101" s="54" t="s">
        <v>2</v>
      </c>
      <c r="C101" s="54" t="s">
        <v>38</v>
      </c>
      <c r="D101" s="10" t="s">
        <v>217</v>
      </c>
      <c r="E101" s="21" t="s">
        <v>43</v>
      </c>
      <c r="F101" s="29">
        <f t="shared" si="12"/>
        <v>20006.73</v>
      </c>
      <c r="G101" s="29">
        <f t="shared" si="12"/>
        <v>6000</v>
      </c>
      <c r="H101" s="29">
        <f t="shared" si="12"/>
        <v>29.989908395824806</v>
      </c>
    </row>
    <row r="102" spans="1:8" ht="27">
      <c r="A102" s="13" t="s">
        <v>54</v>
      </c>
      <c r="B102" s="54" t="s">
        <v>2</v>
      </c>
      <c r="C102" s="54" t="s">
        <v>38</v>
      </c>
      <c r="D102" s="10" t="s">
        <v>217</v>
      </c>
      <c r="E102" s="21" t="s">
        <v>44</v>
      </c>
      <c r="F102" s="29">
        <f t="shared" si="12"/>
        <v>20006.73</v>
      </c>
      <c r="G102" s="29">
        <f t="shared" si="12"/>
        <v>6000</v>
      </c>
      <c r="H102" s="29">
        <f t="shared" si="12"/>
        <v>29.989908395824806</v>
      </c>
    </row>
    <row r="103" spans="1:8" ht="27">
      <c r="A103" s="13" t="s">
        <v>55</v>
      </c>
      <c r="B103" s="54" t="s">
        <v>2</v>
      </c>
      <c r="C103" s="54" t="s">
        <v>38</v>
      </c>
      <c r="D103" s="10" t="s">
        <v>217</v>
      </c>
      <c r="E103" s="21" t="s">
        <v>33</v>
      </c>
      <c r="F103" s="29">
        <v>20006.73</v>
      </c>
      <c r="G103" s="29">
        <v>6000</v>
      </c>
      <c r="H103" s="29">
        <f>(G103*100)/F103</f>
        <v>29.989908395824806</v>
      </c>
    </row>
    <row r="104" spans="1:8" ht="15">
      <c r="A104" s="13" t="s">
        <v>71</v>
      </c>
      <c r="B104" s="54" t="s">
        <v>2</v>
      </c>
      <c r="C104" s="54" t="s">
        <v>38</v>
      </c>
      <c r="D104" s="10" t="s">
        <v>114</v>
      </c>
      <c r="E104" s="21"/>
      <c r="F104" s="29">
        <f aca="true" t="shared" si="13" ref="F104:H106">F105</f>
        <v>3405.34</v>
      </c>
      <c r="G104" s="29">
        <f t="shared" si="13"/>
        <v>2265</v>
      </c>
      <c r="H104" s="29">
        <f t="shared" si="13"/>
        <v>66.51318223730964</v>
      </c>
    </row>
    <row r="105" spans="1:8" ht="27">
      <c r="A105" s="13" t="s">
        <v>53</v>
      </c>
      <c r="B105" s="54" t="s">
        <v>2</v>
      </c>
      <c r="C105" s="54" t="s">
        <v>38</v>
      </c>
      <c r="D105" s="10" t="s">
        <v>114</v>
      </c>
      <c r="E105" s="21" t="s">
        <v>43</v>
      </c>
      <c r="F105" s="29">
        <f t="shared" si="13"/>
        <v>3405.34</v>
      </c>
      <c r="G105" s="29">
        <f t="shared" si="13"/>
        <v>2265</v>
      </c>
      <c r="H105" s="29">
        <f t="shared" si="13"/>
        <v>66.51318223730964</v>
      </c>
    </row>
    <row r="106" spans="1:8" ht="27">
      <c r="A106" s="13" t="s">
        <v>54</v>
      </c>
      <c r="B106" s="54" t="s">
        <v>2</v>
      </c>
      <c r="C106" s="54" t="s">
        <v>38</v>
      </c>
      <c r="D106" s="10" t="s">
        <v>114</v>
      </c>
      <c r="E106" s="21" t="s">
        <v>44</v>
      </c>
      <c r="F106" s="29">
        <f t="shared" si="13"/>
        <v>3405.34</v>
      </c>
      <c r="G106" s="29">
        <f t="shared" si="13"/>
        <v>2265</v>
      </c>
      <c r="H106" s="29">
        <f t="shared" si="13"/>
        <v>66.51318223730964</v>
      </c>
    </row>
    <row r="107" spans="1:8" ht="27">
      <c r="A107" s="13" t="s">
        <v>55</v>
      </c>
      <c r="B107" s="54" t="s">
        <v>2</v>
      </c>
      <c r="C107" s="54" t="s">
        <v>38</v>
      </c>
      <c r="D107" s="10" t="s">
        <v>114</v>
      </c>
      <c r="E107" s="21" t="s">
        <v>33</v>
      </c>
      <c r="F107" s="29">
        <v>3405.34</v>
      </c>
      <c r="G107" s="29">
        <v>2265</v>
      </c>
      <c r="H107" s="29">
        <f>(G107*100)/F107</f>
        <v>66.51318223730964</v>
      </c>
    </row>
    <row r="108" spans="1:8" ht="39.75">
      <c r="A108" s="95" t="s">
        <v>150</v>
      </c>
      <c r="B108" s="53" t="s">
        <v>2</v>
      </c>
      <c r="C108" s="53" t="s">
        <v>152</v>
      </c>
      <c r="D108" s="96" t="s">
        <v>87</v>
      </c>
      <c r="E108" s="18"/>
      <c r="F108" s="26">
        <f>F109</f>
        <v>179</v>
      </c>
      <c r="G108" s="26">
        <f>G109</f>
        <v>84</v>
      </c>
      <c r="H108" s="26">
        <f>H109</f>
        <v>46.927374301675975</v>
      </c>
    </row>
    <row r="109" spans="1:8" ht="27">
      <c r="A109" s="13" t="s">
        <v>151</v>
      </c>
      <c r="B109" s="54" t="s">
        <v>2</v>
      </c>
      <c r="C109" s="54" t="s">
        <v>152</v>
      </c>
      <c r="D109" s="97" t="s">
        <v>153</v>
      </c>
      <c r="E109" s="21"/>
      <c r="F109" s="29">
        <f>F110+F114+F119</f>
        <v>179</v>
      </c>
      <c r="G109" s="29">
        <f>G110+G114</f>
        <v>84</v>
      </c>
      <c r="H109" s="29">
        <f>(G109*100)/F109</f>
        <v>46.927374301675975</v>
      </c>
    </row>
    <row r="110" spans="1:8" ht="15">
      <c r="A110" s="103" t="s">
        <v>182</v>
      </c>
      <c r="B110" s="54" t="s">
        <v>2</v>
      </c>
      <c r="C110" s="54" t="s">
        <v>152</v>
      </c>
      <c r="D110" s="97" t="s">
        <v>183</v>
      </c>
      <c r="E110" s="21"/>
      <c r="F110" s="29">
        <f>F111</f>
        <v>39</v>
      </c>
      <c r="G110" s="29">
        <f>G111</f>
        <v>39</v>
      </c>
      <c r="H110" s="29">
        <f>H111</f>
        <v>100</v>
      </c>
    </row>
    <row r="111" spans="1:8" ht="27">
      <c r="A111" s="15" t="s">
        <v>53</v>
      </c>
      <c r="B111" s="54" t="s">
        <v>2</v>
      </c>
      <c r="C111" s="54" t="s">
        <v>152</v>
      </c>
      <c r="D111" s="97" t="s">
        <v>183</v>
      </c>
      <c r="E111" s="21" t="s">
        <v>43</v>
      </c>
      <c r="F111" s="29">
        <f aca="true" t="shared" si="14" ref="F111:H112">F112</f>
        <v>39</v>
      </c>
      <c r="G111" s="29">
        <f t="shared" si="14"/>
        <v>39</v>
      </c>
      <c r="H111" s="29">
        <f t="shared" si="14"/>
        <v>100</v>
      </c>
    </row>
    <row r="112" spans="1:8" ht="27">
      <c r="A112" s="13" t="s">
        <v>54</v>
      </c>
      <c r="B112" s="54" t="s">
        <v>2</v>
      </c>
      <c r="C112" s="54" t="s">
        <v>152</v>
      </c>
      <c r="D112" s="97" t="s">
        <v>183</v>
      </c>
      <c r="E112" s="21" t="s">
        <v>44</v>
      </c>
      <c r="F112" s="29">
        <f t="shared" si="14"/>
        <v>39</v>
      </c>
      <c r="G112" s="29">
        <f t="shared" si="14"/>
        <v>39</v>
      </c>
      <c r="H112" s="29">
        <f t="shared" si="14"/>
        <v>100</v>
      </c>
    </row>
    <row r="113" spans="1:8" ht="27">
      <c r="A113" s="13" t="s">
        <v>55</v>
      </c>
      <c r="B113" s="54" t="s">
        <v>2</v>
      </c>
      <c r="C113" s="54" t="s">
        <v>152</v>
      </c>
      <c r="D113" s="97" t="s">
        <v>183</v>
      </c>
      <c r="E113" s="21" t="s">
        <v>33</v>
      </c>
      <c r="F113" s="29">
        <v>39</v>
      </c>
      <c r="G113" s="29">
        <v>39</v>
      </c>
      <c r="H113" s="29">
        <f>(G113*100)/F113</f>
        <v>100</v>
      </c>
    </row>
    <row r="114" spans="1:8" ht="27">
      <c r="A114" s="13" t="s">
        <v>155</v>
      </c>
      <c r="B114" s="54" t="s">
        <v>2</v>
      </c>
      <c r="C114" s="54" t="s">
        <v>152</v>
      </c>
      <c r="D114" s="97" t="s">
        <v>154</v>
      </c>
      <c r="E114" s="21"/>
      <c r="F114" s="29">
        <f aca="true" t="shared" si="15" ref="F114:H115">F116</f>
        <v>131</v>
      </c>
      <c r="G114" s="29">
        <f t="shared" si="15"/>
        <v>45</v>
      </c>
      <c r="H114" s="29">
        <f t="shared" si="15"/>
        <v>0</v>
      </c>
    </row>
    <row r="115" spans="1:8" ht="27">
      <c r="A115" s="13" t="s">
        <v>53</v>
      </c>
      <c r="B115" s="54" t="s">
        <v>2</v>
      </c>
      <c r="C115" s="54" t="s">
        <v>152</v>
      </c>
      <c r="D115" s="97" t="s">
        <v>154</v>
      </c>
      <c r="E115" s="21" t="s">
        <v>43</v>
      </c>
      <c r="F115" s="29">
        <f t="shared" si="15"/>
        <v>86</v>
      </c>
      <c r="G115" s="29">
        <f t="shared" si="15"/>
        <v>0</v>
      </c>
      <c r="H115" s="29">
        <f t="shared" si="15"/>
        <v>0</v>
      </c>
    </row>
    <row r="116" spans="1:8" ht="27">
      <c r="A116" s="13" t="s">
        <v>54</v>
      </c>
      <c r="B116" s="54" t="s">
        <v>2</v>
      </c>
      <c r="C116" s="54" t="s">
        <v>152</v>
      </c>
      <c r="D116" s="97" t="s">
        <v>154</v>
      </c>
      <c r="E116" s="21" t="s">
        <v>44</v>
      </c>
      <c r="F116" s="29">
        <f>F117+F118</f>
        <v>131</v>
      </c>
      <c r="G116" s="29">
        <f>G117+G118</f>
        <v>45</v>
      </c>
      <c r="H116" s="29">
        <f>H117</f>
        <v>0</v>
      </c>
    </row>
    <row r="117" spans="1:8" ht="27">
      <c r="A117" s="13" t="s">
        <v>55</v>
      </c>
      <c r="B117" s="54" t="s">
        <v>2</v>
      </c>
      <c r="C117" s="54" t="s">
        <v>152</v>
      </c>
      <c r="D117" s="97" t="s">
        <v>154</v>
      </c>
      <c r="E117" s="21" t="s">
        <v>33</v>
      </c>
      <c r="F117" s="29">
        <v>86</v>
      </c>
      <c r="G117" s="29">
        <v>0</v>
      </c>
      <c r="H117" s="29">
        <v>0</v>
      </c>
    </row>
    <row r="118" spans="1:8" ht="39.75">
      <c r="A118" s="13" t="s">
        <v>212</v>
      </c>
      <c r="B118" s="54" t="s">
        <v>2</v>
      </c>
      <c r="C118" s="54" t="s">
        <v>152</v>
      </c>
      <c r="D118" s="97" t="s">
        <v>154</v>
      </c>
      <c r="E118" s="21" t="s">
        <v>187</v>
      </c>
      <c r="F118" s="29">
        <v>45</v>
      </c>
      <c r="G118" s="29">
        <v>45</v>
      </c>
      <c r="H118" s="29">
        <v>0</v>
      </c>
    </row>
    <row r="119" spans="1:8" ht="15">
      <c r="A119" s="13" t="s">
        <v>184</v>
      </c>
      <c r="B119" s="54" t="s">
        <v>2</v>
      </c>
      <c r="C119" s="54" t="s">
        <v>152</v>
      </c>
      <c r="D119" s="97" t="s">
        <v>186</v>
      </c>
      <c r="E119" s="21"/>
      <c r="F119" s="29">
        <v>9</v>
      </c>
      <c r="G119" s="29">
        <f aca="true" t="shared" si="16" ref="G119:H121">G120</f>
        <v>0</v>
      </c>
      <c r="H119" s="29">
        <f t="shared" si="16"/>
        <v>0</v>
      </c>
    </row>
    <row r="120" spans="1:8" ht="27">
      <c r="A120" s="15" t="s">
        <v>53</v>
      </c>
      <c r="B120" s="54" t="s">
        <v>2</v>
      </c>
      <c r="C120" s="54" t="s">
        <v>152</v>
      </c>
      <c r="D120" s="97" t="s">
        <v>186</v>
      </c>
      <c r="E120" s="21" t="s">
        <v>43</v>
      </c>
      <c r="F120" s="29">
        <v>9</v>
      </c>
      <c r="G120" s="29">
        <f t="shared" si="16"/>
        <v>0</v>
      </c>
      <c r="H120" s="29">
        <f t="shared" si="16"/>
        <v>0</v>
      </c>
    </row>
    <row r="121" spans="1:8" ht="27">
      <c r="A121" s="13" t="s">
        <v>54</v>
      </c>
      <c r="B121" s="54" t="s">
        <v>2</v>
      </c>
      <c r="C121" s="54" t="s">
        <v>152</v>
      </c>
      <c r="D121" s="97" t="s">
        <v>186</v>
      </c>
      <c r="E121" s="21" t="s">
        <v>44</v>
      </c>
      <c r="F121" s="87">
        <f>F122</f>
        <v>9</v>
      </c>
      <c r="G121" s="87">
        <f t="shared" si="16"/>
        <v>0</v>
      </c>
      <c r="H121" s="87">
        <f t="shared" si="16"/>
        <v>0</v>
      </c>
    </row>
    <row r="122" spans="1:8" ht="39.75">
      <c r="A122" s="13" t="s">
        <v>185</v>
      </c>
      <c r="B122" s="54" t="s">
        <v>2</v>
      </c>
      <c r="C122" s="54" t="s">
        <v>152</v>
      </c>
      <c r="D122" s="97" t="s">
        <v>186</v>
      </c>
      <c r="E122" s="104" t="s">
        <v>187</v>
      </c>
      <c r="F122" s="87">
        <v>9</v>
      </c>
      <c r="G122" s="87">
        <v>0</v>
      </c>
      <c r="H122" s="87">
        <v>0</v>
      </c>
    </row>
    <row r="123" spans="1:8" ht="15">
      <c r="A123" s="8" t="s">
        <v>12</v>
      </c>
      <c r="B123" s="53" t="s">
        <v>3</v>
      </c>
      <c r="C123" s="53"/>
      <c r="D123" s="28"/>
      <c r="E123" s="24"/>
      <c r="F123" s="26">
        <f>F124+F131+F148</f>
        <v>17762.119400000003</v>
      </c>
      <c r="G123" s="69">
        <f>G124+G131+G148</f>
        <v>5458.2</v>
      </c>
      <c r="H123" s="69">
        <f>(G123*100)/F123</f>
        <v>30.729440992272572</v>
      </c>
    </row>
    <row r="124" spans="1:8" ht="15">
      <c r="A124" s="8" t="s">
        <v>72</v>
      </c>
      <c r="B124" s="53" t="s">
        <v>3</v>
      </c>
      <c r="C124" s="53" t="s">
        <v>0</v>
      </c>
      <c r="D124" s="28"/>
      <c r="E124" s="24"/>
      <c r="F124" s="26">
        <f>F126</f>
        <v>492</v>
      </c>
      <c r="G124" s="69">
        <f>G126</f>
        <v>297.6</v>
      </c>
      <c r="H124" s="69">
        <f>H126</f>
        <v>60.487804878048784</v>
      </c>
    </row>
    <row r="125" spans="1:8" ht="39.75">
      <c r="A125" s="72" t="s">
        <v>150</v>
      </c>
      <c r="B125" s="53" t="s">
        <v>3</v>
      </c>
      <c r="C125" s="53" t="s">
        <v>0</v>
      </c>
      <c r="D125" s="85" t="s">
        <v>87</v>
      </c>
      <c r="E125" s="24"/>
      <c r="F125" s="86">
        <f>F126</f>
        <v>492</v>
      </c>
      <c r="G125" s="69">
        <f>G126</f>
        <v>297.6</v>
      </c>
      <c r="H125" s="69">
        <f>H126</f>
        <v>60.487804878048784</v>
      </c>
    </row>
    <row r="126" spans="1:8" ht="15">
      <c r="A126" s="27" t="s">
        <v>101</v>
      </c>
      <c r="B126" s="54" t="s">
        <v>3</v>
      </c>
      <c r="C126" s="54" t="s">
        <v>0</v>
      </c>
      <c r="D126" s="28" t="s">
        <v>115</v>
      </c>
      <c r="E126" s="24"/>
      <c r="F126" s="29">
        <f>F128</f>
        <v>492</v>
      </c>
      <c r="G126" s="29">
        <f>G128</f>
        <v>297.6</v>
      </c>
      <c r="H126" s="29">
        <f>H128</f>
        <v>60.487804878048784</v>
      </c>
    </row>
    <row r="127" spans="1:8" ht="26.25">
      <c r="A127" s="25" t="s">
        <v>73</v>
      </c>
      <c r="B127" s="54" t="s">
        <v>3</v>
      </c>
      <c r="C127" s="54" t="s">
        <v>0</v>
      </c>
      <c r="D127" s="28" t="s">
        <v>115</v>
      </c>
      <c r="E127" s="24"/>
      <c r="F127" s="29">
        <f>F128</f>
        <v>492</v>
      </c>
      <c r="G127" s="29">
        <f>G128</f>
        <v>297.6</v>
      </c>
      <c r="H127" s="29">
        <f>H128</f>
        <v>60.487804878048784</v>
      </c>
    </row>
    <row r="128" spans="1:8" ht="29.25" customHeight="1">
      <c r="A128" s="27" t="s">
        <v>53</v>
      </c>
      <c r="B128" s="54" t="s">
        <v>3</v>
      </c>
      <c r="C128" s="54" t="s">
        <v>0</v>
      </c>
      <c r="D128" s="28" t="s">
        <v>115</v>
      </c>
      <c r="E128" s="24" t="s">
        <v>43</v>
      </c>
      <c r="F128" s="29">
        <f aca="true" t="shared" si="17" ref="F128:H129">F129</f>
        <v>492</v>
      </c>
      <c r="G128" s="29">
        <f t="shared" si="17"/>
        <v>297.6</v>
      </c>
      <c r="H128" s="29">
        <f t="shared" si="17"/>
        <v>60.487804878048784</v>
      </c>
    </row>
    <row r="129" spans="1:8" ht="27">
      <c r="A129" s="27" t="s">
        <v>54</v>
      </c>
      <c r="B129" s="54" t="s">
        <v>3</v>
      </c>
      <c r="C129" s="54" t="s">
        <v>0</v>
      </c>
      <c r="D129" s="28" t="s">
        <v>115</v>
      </c>
      <c r="E129" s="24" t="s">
        <v>44</v>
      </c>
      <c r="F129" s="29">
        <f t="shared" si="17"/>
        <v>492</v>
      </c>
      <c r="G129" s="29">
        <f t="shared" si="17"/>
        <v>297.6</v>
      </c>
      <c r="H129" s="29">
        <f t="shared" si="17"/>
        <v>60.487804878048784</v>
      </c>
    </row>
    <row r="130" spans="1:8" ht="27">
      <c r="A130" s="27" t="s">
        <v>55</v>
      </c>
      <c r="B130" s="54" t="s">
        <v>3</v>
      </c>
      <c r="C130" s="54" t="s">
        <v>0</v>
      </c>
      <c r="D130" s="28" t="s">
        <v>115</v>
      </c>
      <c r="E130" s="24" t="s">
        <v>33</v>
      </c>
      <c r="F130" s="29">
        <v>492</v>
      </c>
      <c r="G130" s="29">
        <v>297.6</v>
      </c>
      <c r="H130" s="29">
        <f>(G130*100)/F130</f>
        <v>60.487804878048784</v>
      </c>
    </row>
    <row r="131" spans="1:8" ht="15">
      <c r="A131" s="30" t="s">
        <v>74</v>
      </c>
      <c r="B131" s="53" t="s">
        <v>3</v>
      </c>
      <c r="C131" s="53" t="s">
        <v>1</v>
      </c>
      <c r="D131" s="80"/>
      <c r="E131" s="24"/>
      <c r="F131" s="107">
        <f>F133+F143</f>
        <v>4142.3984</v>
      </c>
      <c r="G131" s="69">
        <f>G133</f>
        <v>12</v>
      </c>
      <c r="H131" s="69">
        <f>H133</f>
        <v>0.2990729933498129</v>
      </c>
    </row>
    <row r="132" spans="1:8" ht="39.75">
      <c r="A132" s="72" t="s">
        <v>150</v>
      </c>
      <c r="B132" s="53" t="s">
        <v>3</v>
      </c>
      <c r="C132" s="53" t="s">
        <v>1</v>
      </c>
      <c r="D132" s="85" t="s">
        <v>87</v>
      </c>
      <c r="E132" s="24"/>
      <c r="F132" s="120">
        <f aca="true" t="shared" si="18" ref="F132:H133">F133</f>
        <v>4012.3984</v>
      </c>
      <c r="G132" s="69">
        <f t="shared" si="18"/>
        <v>12</v>
      </c>
      <c r="H132" s="69">
        <f t="shared" si="18"/>
        <v>0.2990729933498129</v>
      </c>
    </row>
    <row r="133" spans="1:8" ht="27">
      <c r="A133" s="13" t="s">
        <v>102</v>
      </c>
      <c r="B133" s="19" t="s">
        <v>3</v>
      </c>
      <c r="C133" s="19" t="s">
        <v>1</v>
      </c>
      <c r="D133" s="80" t="s">
        <v>116</v>
      </c>
      <c r="E133" s="17"/>
      <c r="F133" s="119">
        <f>F134+F139</f>
        <v>4012.3984</v>
      </c>
      <c r="G133" s="69">
        <f t="shared" si="18"/>
        <v>12</v>
      </c>
      <c r="H133" s="69">
        <f>(G133*100)/F133</f>
        <v>0.2990729933498129</v>
      </c>
    </row>
    <row r="134" spans="1:8" ht="15">
      <c r="A134" s="27" t="s">
        <v>24</v>
      </c>
      <c r="B134" s="20" t="s">
        <v>3</v>
      </c>
      <c r="C134" s="20" t="s">
        <v>1</v>
      </c>
      <c r="D134" s="80" t="s">
        <v>117</v>
      </c>
      <c r="E134" s="31"/>
      <c r="F134" s="118">
        <f aca="true" t="shared" si="19" ref="F134:H135">F135</f>
        <v>12.3984</v>
      </c>
      <c r="G134" s="65">
        <f t="shared" si="19"/>
        <v>12</v>
      </c>
      <c r="H134" s="65">
        <f t="shared" si="19"/>
        <v>96.7866821525358</v>
      </c>
    </row>
    <row r="135" spans="1:8" ht="27">
      <c r="A135" s="13" t="s">
        <v>53</v>
      </c>
      <c r="B135" s="54" t="s">
        <v>3</v>
      </c>
      <c r="C135" s="54" t="s">
        <v>1</v>
      </c>
      <c r="D135" s="80" t="s">
        <v>117</v>
      </c>
      <c r="E135" s="24" t="s">
        <v>43</v>
      </c>
      <c r="F135" s="110">
        <f t="shared" si="19"/>
        <v>12.3984</v>
      </c>
      <c r="G135" s="65">
        <f t="shared" si="19"/>
        <v>12</v>
      </c>
      <c r="H135" s="65">
        <f t="shared" si="19"/>
        <v>96.7866821525358</v>
      </c>
    </row>
    <row r="136" spans="1:8" ht="27">
      <c r="A136" s="13" t="s">
        <v>54</v>
      </c>
      <c r="B136" s="54" t="s">
        <v>3</v>
      </c>
      <c r="C136" s="54" t="s">
        <v>1</v>
      </c>
      <c r="D136" s="80" t="s">
        <v>117</v>
      </c>
      <c r="E136" s="24" t="s">
        <v>44</v>
      </c>
      <c r="F136" s="110">
        <f>F137+F138</f>
        <v>12.3984</v>
      </c>
      <c r="G136" s="65">
        <f>G137+G138</f>
        <v>12</v>
      </c>
      <c r="H136" s="65">
        <f>(G136*100)/F136</f>
        <v>96.7866821525358</v>
      </c>
    </row>
    <row r="137" spans="1:8" ht="27">
      <c r="A137" s="13" t="s">
        <v>55</v>
      </c>
      <c r="B137" s="54" t="s">
        <v>3</v>
      </c>
      <c r="C137" s="54" t="s">
        <v>1</v>
      </c>
      <c r="D137" s="21" t="s">
        <v>117</v>
      </c>
      <c r="E137" s="24" t="s">
        <v>33</v>
      </c>
      <c r="F137" s="110">
        <v>0.3984</v>
      </c>
      <c r="G137" s="65">
        <v>0</v>
      </c>
      <c r="H137" s="65">
        <v>0</v>
      </c>
    </row>
    <row r="138" spans="1:8" ht="27">
      <c r="A138" s="13" t="s">
        <v>218</v>
      </c>
      <c r="B138" s="54" t="s">
        <v>3</v>
      </c>
      <c r="C138" s="54" t="s">
        <v>1</v>
      </c>
      <c r="D138" s="21" t="s">
        <v>117</v>
      </c>
      <c r="E138" s="24" t="s">
        <v>175</v>
      </c>
      <c r="F138" s="110">
        <v>12</v>
      </c>
      <c r="G138" s="65">
        <v>12</v>
      </c>
      <c r="H138" s="65">
        <f>(G138*100)/F138</f>
        <v>100</v>
      </c>
    </row>
    <row r="139" spans="1:8" ht="27">
      <c r="A139" s="13" t="s">
        <v>219</v>
      </c>
      <c r="B139" s="54" t="s">
        <v>3</v>
      </c>
      <c r="C139" s="54" t="s">
        <v>1</v>
      </c>
      <c r="D139" s="21" t="s">
        <v>220</v>
      </c>
      <c r="E139" s="24"/>
      <c r="F139" s="110">
        <f aca="true" t="shared" si="20" ref="F139:H141">F140</f>
        <v>4000</v>
      </c>
      <c r="G139" s="65">
        <f t="shared" si="20"/>
        <v>0</v>
      </c>
      <c r="H139" s="65">
        <f t="shared" si="20"/>
        <v>0</v>
      </c>
    </row>
    <row r="140" spans="1:8" ht="27">
      <c r="A140" s="13" t="s">
        <v>53</v>
      </c>
      <c r="B140" s="54" t="s">
        <v>3</v>
      </c>
      <c r="C140" s="54" t="s">
        <v>1</v>
      </c>
      <c r="D140" s="21" t="s">
        <v>220</v>
      </c>
      <c r="E140" s="24" t="s">
        <v>43</v>
      </c>
      <c r="F140" s="110">
        <f t="shared" si="20"/>
        <v>4000</v>
      </c>
      <c r="G140" s="65">
        <f t="shared" si="20"/>
        <v>0</v>
      </c>
      <c r="H140" s="65">
        <f t="shared" si="20"/>
        <v>0</v>
      </c>
    </row>
    <row r="141" spans="1:8" ht="27">
      <c r="A141" s="13" t="s">
        <v>54</v>
      </c>
      <c r="B141" s="54" t="s">
        <v>3</v>
      </c>
      <c r="C141" s="54" t="s">
        <v>1</v>
      </c>
      <c r="D141" s="21" t="s">
        <v>220</v>
      </c>
      <c r="E141" s="24" t="s">
        <v>44</v>
      </c>
      <c r="F141" s="110">
        <f t="shared" si="20"/>
        <v>4000</v>
      </c>
      <c r="G141" s="65">
        <f t="shared" si="20"/>
        <v>0</v>
      </c>
      <c r="H141" s="65">
        <f t="shared" si="20"/>
        <v>0</v>
      </c>
    </row>
    <row r="142" spans="1:8" ht="27">
      <c r="A142" s="13" t="s">
        <v>55</v>
      </c>
      <c r="B142" s="54" t="s">
        <v>3</v>
      </c>
      <c r="C142" s="54" t="s">
        <v>1</v>
      </c>
      <c r="D142" s="21" t="s">
        <v>220</v>
      </c>
      <c r="E142" s="24" t="s">
        <v>33</v>
      </c>
      <c r="F142" s="110">
        <v>4000</v>
      </c>
      <c r="G142" s="65">
        <v>0</v>
      </c>
      <c r="H142" s="65">
        <f>(G142*100)/F142</f>
        <v>0</v>
      </c>
    </row>
    <row r="143" spans="1:8" ht="27">
      <c r="A143" s="13" t="s">
        <v>218</v>
      </c>
      <c r="B143" s="53" t="s">
        <v>3</v>
      </c>
      <c r="C143" s="53" t="s">
        <v>1</v>
      </c>
      <c r="D143" s="80" t="s">
        <v>157</v>
      </c>
      <c r="E143" s="98"/>
      <c r="F143" s="50">
        <f>F144</f>
        <v>130</v>
      </c>
      <c r="G143" s="69">
        <f aca="true" t="shared" si="21" ref="G143:H146">G144</f>
        <v>0</v>
      </c>
      <c r="H143" s="69">
        <f t="shared" si="21"/>
        <v>0</v>
      </c>
    </row>
    <row r="144" spans="1:8" ht="27">
      <c r="A144" s="13" t="s">
        <v>156</v>
      </c>
      <c r="B144" s="54" t="s">
        <v>3</v>
      </c>
      <c r="C144" s="54" t="s">
        <v>1</v>
      </c>
      <c r="D144" s="80" t="s">
        <v>158</v>
      </c>
      <c r="E144" s="24"/>
      <c r="F144" s="52">
        <f>F145</f>
        <v>130</v>
      </c>
      <c r="G144" s="65">
        <f t="shared" si="21"/>
        <v>0</v>
      </c>
      <c r="H144" s="65">
        <f t="shared" si="21"/>
        <v>0</v>
      </c>
    </row>
    <row r="145" spans="1:8" ht="27">
      <c r="A145" s="13" t="s">
        <v>53</v>
      </c>
      <c r="B145" s="54" t="s">
        <v>3</v>
      </c>
      <c r="C145" s="54" t="s">
        <v>1</v>
      </c>
      <c r="D145" s="80" t="s">
        <v>158</v>
      </c>
      <c r="E145" s="24" t="s">
        <v>43</v>
      </c>
      <c r="F145" s="29">
        <f>F146</f>
        <v>130</v>
      </c>
      <c r="G145" s="65">
        <f t="shared" si="21"/>
        <v>0</v>
      </c>
      <c r="H145" s="65">
        <f t="shared" si="21"/>
        <v>0</v>
      </c>
    </row>
    <row r="146" spans="1:8" ht="27">
      <c r="A146" s="13" t="s">
        <v>54</v>
      </c>
      <c r="B146" s="54" t="s">
        <v>3</v>
      </c>
      <c r="C146" s="54" t="s">
        <v>1</v>
      </c>
      <c r="D146" s="80" t="s">
        <v>158</v>
      </c>
      <c r="E146" s="24" t="s">
        <v>44</v>
      </c>
      <c r="F146" s="29">
        <f>F147</f>
        <v>130</v>
      </c>
      <c r="G146" s="65">
        <f t="shared" si="21"/>
        <v>0</v>
      </c>
      <c r="H146" s="65">
        <f t="shared" si="21"/>
        <v>0</v>
      </c>
    </row>
    <row r="147" spans="1:8" ht="27">
      <c r="A147" s="13" t="s">
        <v>55</v>
      </c>
      <c r="B147" s="54" t="s">
        <v>3</v>
      </c>
      <c r="C147" s="54" t="s">
        <v>1</v>
      </c>
      <c r="D147" s="80" t="s">
        <v>158</v>
      </c>
      <c r="E147" s="24" t="s">
        <v>33</v>
      </c>
      <c r="F147" s="29">
        <v>130</v>
      </c>
      <c r="G147" s="65">
        <v>0</v>
      </c>
      <c r="H147" s="65">
        <v>0</v>
      </c>
    </row>
    <row r="148" spans="1:8" ht="15">
      <c r="A148" s="14" t="s">
        <v>17</v>
      </c>
      <c r="B148" s="53" t="s">
        <v>3</v>
      </c>
      <c r="C148" s="53" t="s">
        <v>7</v>
      </c>
      <c r="D148" s="32"/>
      <c r="E148" s="18"/>
      <c r="F148" s="107">
        <f>F150+F155+F160+F169</f>
        <v>13127.721000000001</v>
      </c>
      <c r="G148" s="69">
        <f>G150+G155+G169</f>
        <v>5148.599999999999</v>
      </c>
      <c r="H148" s="69">
        <f>H150+H155</f>
        <v>107.42374415337122</v>
      </c>
    </row>
    <row r="149" spans="1:8" ht="39.75">
      <c r="A149" s="72" t="s">
        <v>150</v>
      </c>
      <c r="B149" s="53" t="s">
        <v>3</v>
      </c>
      <c r="C149" s="53" t="s">
        <v>7</v>
      </c>
      <c r="D149" s="85" t="s">
        <v>87</v>
      </c>
      <c r="E149" s="18"/>
      <c r="F149" s="86">
        <f>F150+F155</f>
        <v>5392.6</v>
      </c>
      <c r="G149" s="69">
        <f>G150+G155</f>
        <v>5124.599999999999</v>
      </c>
      <c r="H149" s="69">
        <f>H150+H155</f>
        <v>107.42374415337122</v>
      </c>
    </row>
    <row r="150" spans="1:8" ht="27">
      <c r="A150" s="13" t="s">
        <v>103</v>
      </c>
      <c r="B150" s="54" t="s">
        <v>3</v>
      </c>
      <c r="C150" s="54" t="s">
        <v>7</v>
      </c>
      <c r="D150" s="81" t="s">
        <v>144</v>
      </c>
      <c r="E150" s="18"/>
      <c r="F150" s="87">
        <f aca="true" t="shared" si="22" ref="F150:H151">F151</f>
        <v>178.6</v>
      </c>
      <c r="G150" s="83">
        <f t="shared" si="22"/>
        <v>16.9</v>
      </c>
      <c r="H150" s="83">
        <f t="shared" si="22"/>
        <v>9.462486002239642</v>
      </c>
    </row>
    <row r="151" spans="1:8" ht="15">
      <c r="A151" s="13" t="s">
        <v>23</v>
      </c>
      <c r="B151" s="54" t="s">
        <v>3</v>
      </c>
      <c r="C151" s="54" t="s">
        <v>7</v>
      </c>
      <c r="D151" s="81" t="s">
        <v>145</v>
      </c>
      <c r="E151" s="18"/>
      <c r="F151" s="29">
        <f t="shared" si="22"/>
        <v>178.6</v>
      </c>
      <c r="G151" s="83">
        <f t="shared" si="22"/>
        <v>16.9</v>
      </c>
      <c r="H151" s="83">
        <f t="shared" si="22"/>
        <v>9.462486002239642</v>
      </c>
    </row>
    <row r="152" spans="1:8" ht="45" customHeight="1">
      <c r="A152" s="15" t="s">
        <v>65</v>
      </c>
      <c r="B152" s="54" t="s">
        <v>3</v>
      </c>
      <c r="C152" s="54" t="s">
        <v>7</v>
      </c>
      <c r="D152" s="81" t="s">
        <v>145</v>
      </c>
      <c r="E152" s="24" t="s">
        <v>61</v>
      </c>
      <c r="F152" s="29">
        <f aca="true" t="shared" si="23" ref="F152:H153">F153</f>
        <v>178.6</v>
      </c>
      <c r="G152" s="29">
        <f t="shared" si="23"/>
        <v>16.9</v>
      </c>
      <c r="H152" s="29">
        <f t="shared" si="23"/>
        <v>9.462486002239642</v>
      </c>
    </row>
    <row r="153" spans="1:8" ht="19.5" customHeight="1">
      <c r="A153" s="16" t="s">
        <v>64</v>
      </c>
      <c r="B153" s="54" t="s">
        <v>3</v>
      </c>
      <c r="C153" s="54" t="s">
        <v>7</v>
      </c>
      <c r="D153" s="81" t="s">
        <v>145</v>
      </c>
      <c r="E153" s="24" t="s">
        <v>62</v>
      </c>
      <c r="F153" s="29">
        <f t="shared" si="23"/>
        <v>178.6</v>
      </c>
      <c r="G153" s="29">
        <f t="shared" si="23"/>
        <v>16.9</v>
      </c>
      <c r="H153" s="29">
        <f t="shared" si="23"/>
        <v>9.462486002239642</v>
      </c>
    </row>
    <row r="154" spans="1:8" ht="45" customHeight="1">
      <c r="A154" s="13" t="s">
        <v>65</v>
      </c>
      <c r="B154" s="54" t="s">
        <v>3</v>
      </c>
      <c r="C154" s="54" t="s">
        <v>7</v>
      </c>
      <c r="D154" s="81" t="s">
        <v>145</v>
      </c>
      <c r="E154" s="24" t="s">
        <v>63</v>
      </c>
      <c r="F154" s="29">
        <v>178.6</v>
      </c>
      <c r="G154" s="29">
        <v>16.9</v>
      </c>
      <c r="H154" s="29">
        <f>(G154*100)/F154</f>
        <v>9.462486002239642</v>
      </c>
    </row>
    <row r="155" spans="1:8" ht="27">
      <c r="A155" s="14" t="s">
        <v>104</v>
      </c>
      <c r="B155" s="53" t="s">
        <v>3</v>
      </c>
      <c r="C155" s="53" t="s">
        <v>7</v>
      </c>
      <c r="D155" s="32" t="s">
        <v>118</v>
      </c>
      <c r="E155" s="18"/>
      <c r="F155" s="50">
        <f>F157</f>
        <v>5214</v>
      </c>
      <c r="G155" s="50">
        <f>G157</f>
        <v>5107.7</v>
      </c>
      <c r="H155" s="50">
        <f>H157</f>
        <v>97.96125815113157</v>
      </c>
    </row>
    <row r="156" spans="1:8" ht="15">
      <c r="A156" s="13" t="s">
        <v>105</v>
      </c>
      <c r="B156" s="54" t="s">
        <v>3</v>
      </c>
      <c r="C156" s="54" t="s">
        <v>7</v>
      </c>
      <c r="D156" s="81" t="s">
        <v>119</v>
      </c>
      <c r="E156" s="24"/>
      <c r="F156" s="52">
        <f>F157</f>
        <v>5214</v>
      </c>
      <c r="G156" s="52">
        <f>G157</f>
        <v>5107.7</v>
      </c>
      <c r="H156" s="52">
        <f>H157</f>
        <v>97.96125815113157</v>
      </c>
    </row>
    <row r="157" spans="1:8" ht="45" customHeight="1">
      <c r="A157" s="13" t="s">
        <v>141</v>
      </c>
      <c r="B157" s="54" t="s">
        <v>3</v>
      </c>
      <c r="C157" s="54" t="s">
        <v>7</v>
      </c>
      <c r="D157" s="81" t="s">
        <v>119</v>
      </c>
      <c r="E157" s="24" t="s">
        <v>61</v>
      </c>
      <c r="F157" s="29">
        <f aca="true" t="shared" si="24" ref="F157:H158">F158</f>
        <v>5214</v>
      </c>
      <c r="G157" s="29">
        <f t="shared" si="24"/>
        <v>5107.7</v>
      </c>
      <c r="H157" s="29">
        <f t="shared" si="24"/>
        <v>97.96125815113157</v>
      </c>
    </row>
    <row r="158" spans="1:8" ht="15">
      <c r="A158" s="15" t="s">
        <v>64</v>
      </c>
      <c r="B158" s="54" t="s">
        <v>3</v>
      </c>
      <c r="C158" s="54" t="s">
        <v>7</v>
      </c>
      <c r="D158" s="81" t="s">
        <v>119</v>
      </c>
      <c r="E158" s="24" t="s">
        <v>62</v>
      </c>
      <c r="F158" s="29">
        <f t="shared" si="24"/>
        <v>5214</v>
      </c>
      <c r="G158" s="29">
        <f t="shared" si="24"/>
        <v>5107.7</v>
      </c>
      <c r="H158" s="29">
        <f t="shared" si="24"/>
        <v>97.96125815113157</v>
      </c>
    </row>
    <row r="159" spans="1:8" ht="39.75">
      <c r="A159" s="13" t="s">
        <v>141</v>
      </c>
      <c r="B159" s="54" t="s">
        <v>3</v>
      </c>
      <c r="C159" s="54" t="s">
        <v>7</v>
      </c>
      <c r="D159" s="81" t="s">
        <v>119</v>
      </c>
      <c r="E159" s="24" t="s">
        <v>63</v>
      </c>
      <c r="F159" s="29">
        <v>5214</v>
      </c>
      <c r="G159" s="29">
        <v>5107.7</v>
      </c>
      <c r="H159" s="29">
        <f>(G159*100)/F159</f>
        <v>97.96125815113157</v>
      </c>
    </row>
    <row r="160" spans="1:8" ht="39.75">
      <c r="A160" s="14" t="s">
        <v>169</v>
      </c>
      <c r="B160" s="53" t="s">
        <v>3</v>
      </c>
      <c r="C160" s="53" t="s">
        <v>7</v>
      </c>
      <c r="D160" s="101" t="s">
        <v>173</v>
      </c>
      <c r="E160" s="98"/>
      <c r="F160" s="107">
        <f>F161+F166</f>
        <v>7513.121</v>
      </c>
      <c r="G160" s="26">
        <v>0</v>
      </c>
      <c r="H160" s="26">
        <v>0</v>
      </c>
    </row>
    <row r="161" spans="1:8" ht="39.75">
      <c r="A161" s="13" t="s">
        <v>170</v>
      </c>
      <c r="B161" s="54" t="s">
        <v>3</v>
      </c>
      <c r="C161" s="54" t="s">
        <v>7</v>
      </c>
      <c r="D161" s="81" t="s">
        <v>174</v>
      </c>
      <c r="E161" s="24"/>
      <c r="F161" s="110">
        <v>7368.421</v>
      </c>
      <c r="G161" s="29">
        <v>0</v>
      </c>
      <c r="H161" s="29">
        <v>0</v>
      </c>
    </row>
    <row r="162" spans="1:8" ht="27">
      <c r="A162" s="13" t="s">
        <v>171</v>
      </c>
      <c r="B162" s="54" t="s">
        <v>3</v>
      </c>
      <c r="C162" s="54" t="s">
        <v>7</v>
      </c>
      <c r="D162" s="81" t="s">
        <v>205</v>
      </c>
      <c r="E162" s="24"/>
      <c r="F162" s="110">
        <v>7368.421</v>
      </c>
      <c r="G162" s="29">
        <v>0</v>
      </c>
      <c r="H162" s="29">
        <v>0</v>
      </c>
    </row>
    <row r="163" spans="1:8" ht="27">
      <c r="A163" s="13" t="s">
        <v>53</v>
      </c>
      <c r="B163" s="54" t="s">
        <v>3</v>
      </c>
      <c r="C163" s="54" t="s">
        <v>7</v>
      </c>
      <c r="D163" s="81" t="s">
        <v>205</v>
      </c>
      <c r="E163" s="24" t="s">
        <v>43</v>
      </c>
      <c r="F163" s="110">
        <v>7368.421</v>
      </c>
      <c r="G163" s="29">
        <v>0</v>
      </c>
      <c r="H163" s="29">
        <v>0</v>
      </c>
    </row>
    <row r="164" spans="1:8" ht="27">
      <c r="A164" s="13" t="s">
        <v>54</v>
      </c>
      <c r="B164" s="54" t="s">
        <v>3</v>
      </c>
      <c r="C164" s="54" t="s">
        <v>7</v>
      </c>
      <c r="D164" s="81" t="s">
        <v>205</v>
      </c>
      <c r="E164" s="24" t="s">
        <v>44</v>
      </c>
      <c r="F164" s="110">
        <f>F165</f>
        <v>7368.421</v>
      </c>
      <c r="G164" s="29">
        <v>0</v>
      </c>
      <c r="H164" s="29">
        <v>0</v>
      </c>
    </row>
    <row r="165" spans="1:8" ht="27">
      <c r="A165" s="13" t="s">
        <v>172</v>
      </c>
      <c r="B165" s="54" t="s">
        <v>3</v>
      </c>
      <c r="C165" s="54" t="s">
        <v>7</v>
      </c>
      <c r="D165" s="81" t="s">
        <v>205</v>
      </c>
      <c r="E165" s="24" t="s">
        <v>175</v>
      </c>
      <c r="F165" s="110">
        <v>7368.421</v>
      </c>
      <c r="G165" s="29">
        <v>0</v>
      </c>
      <c r="H165" s="29">
        <v>0</v>
      </c>
    </row>
    <row r="166" spans="1:8" ht="27">
      <c r="A166" s="13" t="s">
        <v>53</v>
      </c>
      <c r="B166" s="54" t="s">
        <v>3</v>
      </c>
      <c r="C166" s="54" t="s">
        <v>7</v>
      </c>
      <c r="D166" s="81" t="s">
        <v>206</v>
      </c>
      <c r="E166" s="24" t="s">
        <v>43</v>
      </c>
      <c r="F166" s="29">
        <f>F167</f>
        <v>144.7</v>
      </c>
      <c r="G166" s="29">
        <v>0</v>
      </c>
      <c r="H166" s="29">
        <v>0</v>
      </c>
    </row>
    <row r="167" spans="1:8" ht="27">
      <c r="A167" s="13" t="s">
        <v>54</v>
      </c>
      <c r="B167" s="54" t="s">
        <v>3</v>
      </c>
      <c r="C167" s="54" t="s">
        <v>7</v>
      </c>
      <c r="D167" s="81" t="s">
        <v>206</v>
      </c>
      <c r="E167" s="24" t="s">
        <v>44</v>
      </c>
      <c r="F167" s="29">
        <f>F168</f>
        <v>144.7</v>
      </c>
      <c r="G167" s="29">
        <v>0</v>
      </c>
      <c r="H167" s="29">
        <v>0</v>
      </c>
    </row>
    <row r="168" spans="1:8" ht="27">
      <c r="A168" s="13" t="s">
        <v>172</v>
      </c>
      <c r="B168" s="54" t="s">
        <v>3</v>
      </c>
      <c r="C168" s="54" t="s">
        <v>7</v>
      </c>
      <c r="D168" s="81" t="s">
        <v>206</v>
      </c>
      <c r="E168" s="24" t="s">
        <v>175</v>
      </c>
      <c r="F168" s="29">
        <v>144.7</v>
      </c>
      <c r="G168" s="29">
        <v>0</v>
      </c>
      <c r="H168" s="29">
        <v>0</v>
      </c>
    </row>
    <row r="169" spans="1:8" ht="66">
      <c r="A169" s="14" t="s">
        <v>190</v>
      </c>
      <c r="B169" s="106" t="s">
        <v>3</v>
      </c>
      <c r="C169" s="53" t="s">
        <v>7</v>
      </c>
      <c r="D169" s="53" t="s">
        <v>197</v>
      </c>
      <c r="E169" s="98"/>
      <c r="F169" s="107">
        <f>F170</f>
        <v>222</v>
      </c>
      <c r="G169" s="108">
        <f>G170</f>
        <v>24</v>
      </c>
      <c r="H169" s="108">
        <f>H170</f>
        <v>0</v>
      </c>
    </row>
    <row r="170" spans="1:8" ht="27">
      <c r="A170" s="13" t="s">
        <v>191</v>
      </c>
      <c r="B170" s="109" t="s">
        <v>3</v>
      </c>
      <c r="C170" s="54" t="s">
        <v>7</v>
      </c>
      <c r="D170" s="54" t="s">
        <v>198</v>
      </c>
      <c r="E170" s="24"/>
      <c r="F170" s="110">
        <f>F171+F175+F179+F183+F187</f>
        <v>222</v>
      </c>
      <c r="G170" s="111">
        <f>G171+G175+G179+G183+G187</f>
        <v>24</v>
      </c>
      <c r="H170" s="111">
        <f aca="true" t="shared" si="25" ref="G170:H173">H171</f>
        <v>0</v>
      </c>
    </row>
    <row r="171" spans="1:8" ht="53.25">
      <c r="A171" s="13" t="s">
        <v>192</v>
      </c>
      <c r="B171" s="109" t="s">
        <v>3</v>
      </c>
      <c r="C171" s="54" t="s">
        <v>7</v>
      </c>
      <c r="D171" s="54" t="s">
        <v>199</v>
      </c>
      <c r="E171" s="24"/>
      <c r="F171" s="110">
        <f>F172</f>
        <v>50</v>
      </c>
      <c r="G171" s="111">
        <f t="shared" si="25"/>
        <v>0</v>
      </c>
      <c r="H171" s="111">
        <f t="shared" si="25"/>
        <v>0</v>
      </c>
    </row>
    <row r="172" spans="1:8" ht="27">
      <c r="A172" s="13" t="s">
        <v>53</v>
      </c>
      <c r="B172" s="109" t="s">
        <v>3</v>
      </c>
      <c r="C172" s="54" t="s">
        <v>7</v>
      </c>
      <c r="D172" s="54" t="s">
        <v>199</v>
      </c>
      <c r="E172" s="24" t="s">
        <v>43</v>
      </c>
      <c r="F172" s="110">
        <f>F173</f>
        <v>50</v>
      </c>
      <c r="G172" s="111">
        <f t="shared" si="25"/>
        <v>0</v>
      </c>
      <c r="H172" s="111">
        <f t="shared" si="25"/>
        <v>0</v>
      </c>
    </row>
    <row r="173" spans="1:8" ht="27">
      <c r="A173" s="13" t="s">
        <v>54</v>
      </c>
      <c r="B173" s="109" t="s">
        <v>3</v>
      </c>
      <c r="C173" s="54" t="s">
        <v>7</v>
      </c>
      <c r="D173" s="54" t="s">
        <v>199</v>
      </c>
      <c r="E173" s="24" t="s">
        <v>44</v>
      </c>
      <c r="F173" s="110">
        <f>F174</f>
        <v>50</v>
      </c>
      <c r="G173" s="111">
        <f t="shared" si="25"/>
        <v>0</v>
      </c>
      <c r="H173" s="111">
        <f t="shared" si="25"/>
        <v>0</v>
      </c>
    </row>
    <row r="174" spans="1:8" ht="27">
      <c r="A174" s="13" t="s">
        <v>55</v>
      </c>
      <c r="B174" s="109" t="s">
        <v>3</v>
      </c>
      <c r="C174" s="54" t="s">
        <v>7</v>
      </c>
      <c r="D174" s="54" t="s">
        <v>199</v>
      </c>
      <c r="E174" s="24" t="s">
        <v>33</v>
      </c>
      <c r="F174" s="110">
        <v>50</v>
      </c>
      <c r="G174" s="111">
        <v>0</v>
      </c>
      <c r="H174" s="111">
        <v>0</v>
      </c>
    </row>
    <row r="175" spans="1:8" ht="15">
      <c r="A175" s="13" t="s">
        <v>193</v>
      </c>
      <c r="B175" s="109" t="s">
        <v>3</v>
      </c>
      <c r="C175" s="54" t="s">
        <v>7</v>
      </c>
      <c r="D175" s="54" t="s">
        <v>200</v>
      </c>
      <c r="E175" s="24"/>
      <c r="F175" s="110">
        <f aca="true" t="shared" si="26" ref="F175:H177">F176</f>
        <v>24</v>
      </c>
      <c r="G175" s="111">
        <f t="shared" si="26"/>
        <v>24</v>
      </c>
      <c r="H175" s="111">
        <f t="shared" si="26"/>
        <v>100</v>
      </c>
    </row>
    <row r="176" spans="1:8" ht="27">
      <c r="A176" s="13" t="s">
        <v>53</v>
      </c>
      <c r="B176" s="109" t="s">
        <v>3</v>
      </c>
      <c r="C176" s="54" t="s">
        <v>7</v>
      </c>
      <c r="D176" s="54" t="s">
        <v>200</v>
      </c>
      <c r="E176" s="24" t="s">
        <v>43</v>
      </c>
      <c r="F176" s="110">
        <f t="shared" si="26"/>
        <v>24</v>
      </c>
      <c r="G176" s="111">
        <f t="shared" si="26"/>
        <v>24</v>
      </c>
      <c r="H176" s="111">
        <f t="shared" si="26"/>
        <v>100</v>
      </c>
    </row>
    <row r="177" spans="1:8" ht="27">
      <c r="A177" s="13" t="s">
        <v>54</v>
      </c>
      <c r="B177" s="109" t="s">
        <v>3</v>
      </c>
      <c r="C177" s="54" t="s">
        <v>7</v>
      </c>
      <c r="D177" s="54" t="s">
        <v>200</v>
      </c>
      <c r="E177" s="24" t="s">
        <v>44</v>
      </c>
      <c r="F177" s="110">
        <f t="shared" si="26"/>
        <v>24</v>
      </c>
      <c r="G177" s="111">
        <f t="shared" si="26"/>
        <v>24</v>
      </c>
      <c r="H177" s="111">
        <f t="shared" si="26"/>
        <v>100</v>
      </c>
    </row>
    <row r="178" spans="1:8" ht="27">
      <c r="A178" s="13" t="s">
        <v>55</v>
      </c>
      <c r="B178" s="109" t="s">
        <v>3</v>
      </c>
      <c r="C178" s="54" t="s">
        <v>7</v>
      </c>
      <c r="D178" s="54" t="s">
        <v>200</v>
      </c>
      <c r="E178" s="24" t="s">
        <v>33</v>
      </c>
      <c r="F178" s="110">
        <v>24</v>
      </c>
      <c r="G178" s="111">
        <v>24</v>
      </c>
      <c r="H178" s="111">
        <f>(G178*100)/F178</f>
        <v>100</v>
      </c>
    </row>
    <row r="179" spans="1:8" ht="39.75">
      <c r="A179" s="13" t="s">
        <v>194</v>
      </c>
      <c r="B179" s="109" t="s">
        <v>3</v>
      </c>
      <c r="C179" s="54" t="s">
        <v>7</v>
      </c>
      <c r="D179" s="54" t="s">
        <v>201</v>
      </c>
      <c r="E179" s="24"/>
      <c r="F179" s="110">
        <f aca="true" t="shared" si="27" ref="F179:H180">F180</f>
        <v>48</v>
      </c>
      <c r="G179" s="111">
        <f t="shared" si="27"/>
        <v>0</v>
      </c>
      <c r="H179" s="111">
        <f t="shared" si="27"/>
        <v>0</v>
      </c>
    </row>
    <row r="180" spans="1:8" ht="27">
      <c r="A180" s="13" t="s">
        <v>53</v>
      </c>
      <c r="B180" s="109" t="s">
        <v>3</v>
      </c>
      <c r="C180" s="54" t="s">
        <v>7</v>
      </c>
      <c r="D180" s="54" t="s">
        <v>201</v>
      </c>
      <c r="E180" s="24" t="s">
        <v>43</v>
      </c>
      <c r="F180" s="110">
        <f t="shared" si="27"/>
        <v>48</v>
      </c>
      <c r="G180" s="111">
        <f t="shared" si="27"/>
        <v>0</v>
      </c>
      <c r="H180" s="111">
        <f t="shared" si="27"/>
        <v>0</v>
      </c>
    </row>
    <row r="181" spans="1:8" ht="27">
      <c r="A181" s="13" t="s">
        <v>54</v>
      </c>
      <c r="B181" s="109" t="s">
        <v>3</v>
      </c>
      <c r="C181" s="54" t="s">
        <v>7</v>
      </c>
      <c r="D181" s="54" t="s">
        <v>201</v>
      </c>
      <c r="E181" s="24" t="s">
        <v>44</v>
      </c>
      <c r="F181" s="110">
        <f>F182</f>
        <v>48</v>
      </c>
      <c r="G181" s="111">
        <v>0</v>
      </c>
      <c r="H181" s="111">
        <v>0</v>
      </c>
    </row>
    <row r="182" spans="1:8" ht="27">
      <c r="A182" s="13" t="s">
        <v>55</v>
      </c>
      <c r="B182" s="109" t="s">
        <v>3</v>
      </c>
      <c r="C182" s="54" t="s">
        <v>7</v>
      </c>
      <c r="D182" s="54" t="s">
        <v>201</v>
      </c>
      <c r="E182" s="24" t="s">
        <v>33</v>
      </c>
      <c r="F182" s="110">
        <v>48</v>
      </c>
      <c r="G182" s="111">
        <v>0</v>
      </c>
      <c r="H182" s="111">
        <v>0</v>
      </c>
    </row>
    <row r="183" spans="1:8" ht="53.25">
      <c r="A183" s="13" t="s">
        <v>195</v>
      </c>
      <c r="B183" s="109" t="s">
        <v>3</v>
      </c>
      <c r="C183" s="54" t="s">
        <v>7</v>
      </c>
      <c r="D183" s="54" t="s">
        <v>202</v>
      </c>
      <c r="E183" s="24"/>
      <c r="F183" s="110">
        <f aca="true" t="shared" si="28" ref="F183:H184">F184</f>
        <v>98</v>
      </c>
      <c r="G183" s="111">
        <f t="shared" si="28"/>
        <v>0</v>
      </c>
      <c r="H183" s="111">
        <f t="shared" si="28"/>
        <v>0</v>
      </c>
    </row>
    <row r="184" spans="1:8" ht="27">
      <c r="A184" s="13" t="s">
        <v>53</v>
      </c>
      <c r="B184" s="109" t="s">
        <v>3</v>
      </c>
      <c r="C184" s="54" t="s">
        <v>7</v>
      </c>
      <c r="D184" s="54" t="s">
        <v>202</v>
      </c>
      <c r="E184" s="24" t="s">
        <v>43</v>
      </c>
      <c r="F184" s="110">
        <f t="shared" si="28"/>
        <v>98</v>
      </c>
      <c r="G184" s="111">
        <f t="shared" si="28"/>
        <v>0</v>
      </c>
      <c r="H184" s="111">
        <f t="shared" si="28"/>
        <v>0</v>
      </c>
    </row>
    <row r="185" spans="1:8" ht="27">
      <c r="A185" s="13" t="s">
        <v>54</v>
      </c>
      <c r="B185" s="109" t="s">
        <v>3</v>
      </c>
      <c r="C185" s="54" t="s">
        <v>7</v>
      </c>
      <c r="D185" s="54" t="s">
        <v>202</v>
      </c>
      <c r="E185" s="24" t="s">
        <v>44</v>
      </c>
      <c r="F185" s="110">
        <f>F186</f>
        <v>98</v>
      </c>
      <c r="G185" s="111">
        <v>0</v>
      </c>
      <c r="H185" s="111">
        <v>0</v>
      </c>
    </row>
    <row r="186" spans="1:8" ht="27">
      <c r="A186" s="13" t="s">
        <v>204</v>
      </c>
      <c r="B186" s="109" t="s">
        <v>3</v>
      </c>
      <c r="C186" s="54" t="s">
        <v>7</v>
      </c>
      <c r="D186" s="54" t="s">
        <v>202</v>
      </c>
      <c r="E186" s="24" t="s">
        <v>175</v>
      </c>
      <c r="F186" s="110">
        <v>98</v>
      </c>
      <c r="G186" s="111">
        <v>0</v>
      </c>
      <c r="H186" s="111">
        <v>0</v>
      </c>
    </row>
    <row r="187" spans="1:8" ht="39.75">
      <c r="A187" s="13" t="s">
        <v>196</v>
      </c>
      <c r="B187" s="109" t="s">
        <v>3</v>
      </c>
      <c r="C187" s="54" t="s">
        <v>7</v>
      </c>
      <c r="D187" s="54" t="s">
        <v>203</v>
      </c>
      <c r="E187" s="24"/>
      <c r="F187" s="110">
        <f aca="true" t="shared" si="29" ref="F187:H188">F188</f>
        <v>2</v>
      </c>
      <c r="G187" s="111">
        <f t="shared" si="29"/>
        <v>0</v>
      </c>
      <c r="H187" s="111">
        <f t="shared" si="29"/>
        <v>0</v>
      </c>
    </row>
    <row r="188" spans="1:8" ht="27">
      <c r="A188" s="13" t="s">
        <v>53</v>
      </c>
      <c r="B188" s="109" t="s">
        <v>3</v>
      </c>
      <c r="C188" s="54" t="s">
        <v>7</v>
      </c>
      <c r="D188" s="54" t="s">
        <v>203</v>
      </c>
      <c r="E188" s="24" t="s">
        <v>43</v>
      </c>
      <c r="F188" s="110">
        <f t="shared" si="29"/>
        <v>2</v>
      </c>
      <c r="G188" s="111">
        <f t="shared" si="29"/>
        <v>0</v>
      </c>
      <c r="H188" s="111">
        <f t="shared" si="29"/>
        <v>0</v>
      </c>
    </row>
    <row r="189" spans="1:8" ht="27">
      <c r="A189" s="13" t="s">
        <v>54</v>
      </c>
      <c r="B189" s="109" t="s">
        <v>3</v>
      </c>
      <c r="C189" s="54" t="s">
        <v>7</v>
      </c>
      <c r="D189" s="54" t="s">
        <v>203</v>
      </c>
      <c r="E189" s="24" t="s">
        <v>44</v>
      </c>
      <c r="F189" s="110">
        <f>F190</f>
        <v>2</v>
      </c>
      <c r="G189" s="111">
        <v>0</v>
      </c>
      <c r="H189" s="111">
        <v>0</v>
      </c>
    </row>
    <row r="190" spans="1:8" ht="27">
      <c r="A190" s="13" t="s">
        <v>55</v>
      </c>
      <c r="B190" s="109" t="s">
        <v>3</v>
      </c>
      <c r="C190" s="54" t="s">
        <v>7</v>
      </c>
      <c r="D190" s="54" t="s">
        <v>203</v>
      </c>
      <c r="E190" s="24" t="s">
        <v>33</v>
      </c>
      <c r="F190" s="110">
        <v>2</v>
      </c>
      <c r="G190" s="111">
        <v>0</v>
      </c>
      <c r="H190" s="111">
        <v>0</v>
      </c>
    </row>
    <row r="191" spans="1:8" ht="15">
      <c r="A191" s="33" t="s">
        <v>27</v>
      </c>
      <c r="B191" s="53" t="s">
        <v>22</v>
      </c>
      <c r="C191" s="54"/>
      <c r="D191" s="24"/>
      <c r="E191" s="24"/>
      <c r="F191" s="26">
        <f>F192</f>
        <v>28</v>
      </c>
      <c r="G191" s="69">
        <v>28</v>
      </c>
      <c r="H191" s="69">
        <f aca="true" t="shared" si="30" ref="H191:H196">H192</f>
        <v>100</v>
      </c>
    </row>
    <row r="192" spans="1:8" ht="15">
      <c r="A192" s="22" t="s">
        <v>142</v>
      </c>
      <c r="B192" s="53" t="s">
        <v>22</v>
      </c>
      <c r="C192" s="53" t="s">
        <v>22</v>
      </c>
      <c r="D192" s="24"/>
      <c r="E192" s="24"/>
      <c r="F192" s="26">
        <f>F194</f>
        <v>28</v>
      </c>
      <c r="G192" s="69">
        <v>28</v>
      </c>
      <c r="H192" s="69">
        <f t="shared" si="30"/>
        <v>100</v>
      </c>
    </row>
    <row r="193" spans="1:8" ht="39.75">
      <c r="A193" s="72" t="s">
        <v>150</v>
      </c>
      <c r="B193" s="53" t="s">
        <v>22</v>
      </c>
      <c r="C193" s="53" t="s">
        <v>22</v>
      </c>
      <c r="D193" s="88" t="s">
        <v>87</v>
      </c>
      <c r="E193" s="24"/>
      <c r="F193" s="86">
        <f>F194</f>
        <v>28</v>
      </c>
      <c r="G193" s="69">
        <f>G194</f>
        <v>28</v>
      </c>
      <c r="H193" s="69">
        <f t="shared" si="30"/>
        <v>100</v>
      </c>
    </row>
    <row r="194" spans="1:8" ht="66">
      <c r="A194" s="15" t="s">
        <v>120</v>
      </c>
      <c r="B194" s="20" t="s">
        <v>22</v>
      </c>
      <c r="C194" s="20" t="s">
        <v>22</v>
      </c>
      <c r="D194" s="82" t="s">
        <v>129</v>
      </c>
      <c r="E194" s="17"/>
      <c r="F194" s="84">
        <f>F195</f>
        <v>28</v>
      </c>
      <c r="G194" s="65">
        <v>28</v>
      </c>
      <c r="H194" s="65">
        <f t="shared" si="30"/>
        <v>100</v>
      </c>
    </row>
    <row r="195" spans="1:8" ht="26.25">
      <c r="A195" s="23" t="s">
        <v>121</v>
      </c>
      <c r="B195" s="20" t="s">
        <v>22</v>
      </c>
      <c r="C195" s="20" t="s">
        <v>22</v>
      </c>
      <c r="D195" s="82" t="s">
        <v>130</v>
      </c>
      <c r="E195" s="31"/>
      <c r="F195" s="52">
        <f>F196</f>
        <v>28</v>
      </c>
      <c r="G195" s="65">
        <v>28</v>
      </c>
      <c r="H195" s="65">
        <f t="shared" si="30"/>
        <v>100</v>
      </c>
    </row>
    <row r="196" spans="1:8" ht="15">
      <c r="A196" s="13" t="s">
        <v>48</v>
      </c>
      <c r="B196" s="54" t="s">
        <v>22</v>
      </c>
      <c r="C196" s="54" t="s">
        <v>22</v>
      </c>
      <c r="D196" s="82" t="s">
        <v>130</v>
      </c>
      <c r="E196" s="21" t="s">
        <v>49</v>
      </c>
      <c r="F196" s="29">
        <f>F197</f>
        <v>28</v>
      </c>
      <c r="G196" s="65">
        <v>28</v>
      </c>
      <c r="H196" s="65">
        <f t="shared" si="30"/>
        <v>100</v>
      </c>
    </row>
    <row r="197" spans="1:8" ht="15">
      <c r="A197" s="34" t="s">
        <v>18</v>
      </c>
      <c r="B197" s="54" t="s">
        <v>22</v>
      </c>
      <c r="C197" s="54" t="s">
        <v>22</v>
      </c>
      <c r="D197" s="82" t="s">
        <v>130</v>
      </c>
      <c r="E197" s="24" t="s">
        <v>32</v>
      </c>
      <c r="F197" s="29">
        <v>28</v>
      </c>
      <c r="G197" s="65">
        <v>28</v>
      </c>
      <c r="H197" s="65">
        <f>(G197*100)/F197</f>
        <v>100</v>
      </c>
    </row>
    <row r="198" spans="1:8" ht="15">
      <c r="A198" s="33" t="s">
        <v>57</v>
      </c>
      <c r="B198" s="53" t="s">
        <v>25</v>
      </c>
      <c r="C198" s="53"/>
      <c r="D198" s="24"/>
      <c r="E198" s="24"/>
      <c r="F198" s="26">
        <f>F199</f>
        <v>11638</v>
      </c>
      <c r="G198" s="26">
        <f>G199</f>
        <v>8750.400000000001</v>
      </c>
      <c r="H198" s="26">
        <f>H199</f>
        <v>75.18817666265683</v>
      </c>
    </row>
    <row r="199" spans="1:8" ht="15">
      <c r="A199" s="22" t="s">
        <v>26</v>
      </c>
      <c r="B199" s="53" t="s">
        <v>25</v>
      </c>
      <c r="C199" s="53" t="s">
        <v>0</v>
      </c>
      <c r="D199" s="24"/>
      <c r="E199" s="24"/>
      <c r="F199" s="26">
        <f aca="true" t="shared" si="31" ref="F199:H200">F200</f>
        <v>11638</v>
      </c>
      <c r="G199" s="26">
        <f t="shared" si="31"/>
        <v>8750.400000000001</v>
      </c>
      <c r="H199" s="26">
        <f t="shared" si="31"/>
        <v>75.18817666265683</v>
      </c>
    </row>
    <row r="200" spans="1:8" ht="39.75" customHeight="1">
      <c r="A200" s="72" t="s">
        <v>150</v>
      </c>
      <c r="B200" s="53" t="s">
        <v>25</v>
      </c>
      <c r="C200" s="53" t="s">
        <v>0</v>
      </c>
      <c r="D200" s="35" t="s">
        <v>87</v>
      </c>
      <c r="E200" s="24"/>
      <c r="F200" s="26">
        <f t="shared" si="31"/>
        <v>11638</v>
      </c>
      <c r="G200" s="26">
        <f t="shared" si="31"/>
        <v>8750.400000000001</v>
      </c>
      <c r="H200" s="26">
        <f t="shared" si="31"/>
        <v>75.18817666265683</v>
      </c>
    </row>
    <row r="201" spans="1:8" ht="66">
      <c r="A201" s="25" t="s">
        <v>122</v>
      </c>
      <c r="B201" s="19" t="s">
        <v>25</v>
      </c>
      <c r="C201" s="19" t="s">
        <v>0</v>
      </c>
      <c r="D201" s="10" t="s">
        <v>131</v>
      </c>
      <c r="E201" s="17"/>
      <c r="F201" s="26">
        <f>F202+F205</f>
        <v>11638</v>
      </c>
      <c r="G201" s="50">
        <f>G202+G205</f>
        <v>8750.400000000001</v>
      </c>
      <c r="H201" s="50">
        <f>(G201*100)/F201</f>
        <v>75.18817666265683</v>
      </c>
    </row>
    <row r="202" spans="1:8" ht="31.5" customHeight="1">
      <c r="A202" s="25" t="s">
        <v>123</v>
      </c>
      <c r="B202" s="20" t="s">
        <v>25</v>
      </c>
      <c r="C202" s="20" t="s">
        <v>0</v>
      </c>
      <c r="D202" s="10" t="s">
        <v>132</v>
      </c>
      <c r="E202" s="31"/>
      <c r="F202" s="29">
        <f aca="true" t="shared" si="32" ref="F202:H203">F203</f>
        <v>7148.2</v>
      </c>
      <c r="G202" s="52">
        <f t="shared" si="32"/>
        <v>5561.6</v>
      </c>
      <c r="H202" s="52">
        <f t="shared" si="32"/>
        <v>77.80420245656249</v>
      </c>
    </row>
    <row r="203" spans="1:8" ht="15">
      <c r="A203" s="13" t="s">
        <v>48</v>
      </c>
      <c r="B203" s="54" t="s">
        <v>25</v>
      </c>
      <c r="C203" s="54" t="s">
        <v>0</v>
      </c>
      <c r="D203" s="10" t="s">
        <v>132</v>
      </c>
      <c r="E203" s="24" t="s">
        <v>49</v>
      </c>
      <c r="F203" s="29">
        <f t="shared" si="32"/>
        <v>7148.2</v>
      </c>
      <c r="G203" s="29">
        <f>G204</f>
        <v>5561.6</v>
      </c>
      <c r="H203" s="29">
        <f t="shared" si="32"/>
        <v>77.80420245656249</v>
      </c>
    </row>
    <row r="204" spans="1:8" ht="15">
      <c r="A204" s="34" t="s">
        <v>18</v>
      </c>
      <c r="B204" s="54" t="s">
        <v>25</v>
      </c>
      <c r="C204" s="54" t="s">
        <v>0</v>
      </c>
      <c r="D204" s="10" t="s">
        <v>132</v>
      </c>
      <c r="E204" s="24" t="s">
        <v>32</v>
      </c>
      <c r="F204" s="29">
        <v>7148.2</v>
      </c>
      <c r="G204" s="29">
        <v>5561.6</v>
      </c>
      <c r="H204" s="29">
        <f>(G204*100)/F204</f>
        <v>77.80420245656249</v>
      </c>
    </row>
    <row r="205" spans="1:8" ht="16.5" customHeight="1">
      <c r="A205" s="25" t="s">
        <v>124</v>
      </c>
      <c r="B205" s="62" t="s">
        <v>25</v>
      </c>
      <c r="C205" s="62" t="s">
        <v>0</v>
      </c>
      <c r="D205" s="10" t="s">
        <v>133</v>
      </c>
      <c r="E205" s="24"/>
      <c r="F205" s="29">
        <f>F207</f>
        <v>4489.8</v>
      </c>
      <c r="G205" s="29">
        <f>G207</f>
        <v>3188.8</v>
      </c>
      <c r="H205" s="29">
        <f>H207</f>
        <v>71.02320816071985</v>
      </c>
    </row>
    <row r="206" spans="1:8" ht="15">
      <c r="A206" s="25" t="s">
        <v>125</v>
      </c>
      <c r="B206" s="62" t="s">
        <v>25</v>
      </c>
      <c r="C206" s="62" t="s">
        <v>0</v>
      </c>
      <c r="D206" s="10" t="s">
        <v>134</v>
      </c>
      <c r="E206" s="24"/>
      <c r="F206" s="29">
        <f aca="true" t="shared" si="33" ref="F206:H207">F207</f>
        <v>4489.8</v>
      </c>
      <c r="G206" s="29">
        <f t="shared" si="33"/>
        <v>3188.8</v>
      </c>
      <c r="H206" s="29">
        <f t="shared" si="33"/>
        <v>71.02320816071985</v>
      </c>
    </row>
    <row r="207" spans="1:8" ht="15">
      <c r="A207" s="13" t="s">
        <v>48</v>
      </c>
      <c r="B207" s="62" t="s">
        <v>25</v>
      </c>
      <c r="C207" s="62" t="s">
        <v>0</v>
      </c>
      <c r="D207" s="10" t="s">
        <v>134</v>
      </c>
      <c r="E207" s="24" t="s">
        <v>49</v>
      </c>
      <c r="F207" s="29">
        <f t="shared" si="33"/>
        <v>4489.8</v>
      </c>
      <c r="G207" s="29">
        <f t="shared" si="33"/>
        <v>3188.8</v>
      </c>
      <c r="H207" s="29">
        <f t="shared" si="33"/>
        <v>71.02320816071985</v>
      </c>
    </row>
    <row r="208" spans="1:8" ht="15.75" customHeight="1">
      <c r="A208" s="34" t="s">
        <v>18</v>
      </c>
      <c r="B208" s="54" t="s">
        <v>25</v>
      </c>
      <c r="C208" s="54" t="s">
        <v>0</v>
      </c>
      <c r="D208" s="10" t="s">
        <v>134</v>
      </c>
      <c r="E208" s="24" t="s">
        <v>32</v>
      </c>
      <c r="F208" s="29">
        <v>4489.8</v>
      </c>
      <c r="G208" s="29">
        <v>3188.8</v>
      </c>
      <c r="H208" s="29">
        <f>(G208*100)/F208</f>
        <v>71.02320816071985</v>
      </c>
    </row>
    <row r="209" spans="1:8" ht="18.75" customHeight="1">
      <c r="A209" s="22" t="s">
        <v>59</v>
      </c>
      <c r="B209" s="53" t="s">
        <v>6</v>
      </c>
      <c r="C209" s="54"/>
      <c r="D209" s="24"/>
      <c r="E209" s="24"/>
      <c r="F209" s="26">
        <f>F210</f>
        <v>43.1</v>
      </c>
      <c r="G209" s="26">
        <f>G210</f>
        <v>43.1</v>
      </c>
      <c r="H209" s="26">
        <f>H210</f>
        <v>100</v>
      </c>
    </row>
    <row r="210" spans="1:8" ht="18.75" customHeight="1">
      <c r="A210" s="22" t="s">
        <v>60</v>
      </c>
      <c r="B210" s="53" t="s">
        <v>6</v>
      </c>
      <c r="C210" s="53" t="s">
        <v>0</v>
      </c>
      <c r="D210" s="24"/>
      <c r="E210" s="24"/>
      <c r="F210" s="26">
        <f>F212</f>
        <v>43.1</v>
      </c>
      <c r="G210" s="26">
        <f>G212</f>
        <v>43.1</v>
      </c>
      <c r="H210" s="26">
        <f>H212</f>
        <v>100</v>
      </c>
    </row>
    <row r="211" spans="1:8" ht="34.5" customHeight="1">
      <c r="A211" s="72" t="s">
        <v>160</v>
      </c>
      <c r="B211" s="53" t="s">
        <v>6</v>
      </c>
      <c r="C211" s="53" t="s">
        <v>0</v>
      </c>
      <c r="D211" s="35" t="s">
        <v>87</v>
      </c>
      <c r="E211" s="24"/>
      <c r="F211" s="26">
        <f aca="true" t="shared" si="34" ref="F211:H212">F212</f>
        <v>43.1</v>
      </c>
      <c r="G211" s="26">
        <f t="shared" si="34"/>
        <v>43.1</v>
      </c>
      <c r="H211" s="26">
        <f t="shared" si="34"/>
        <v>100</v>
      </c>
    </row>
    <row r="212" spans="1:8" ht="64.5" customHeight="1">
      <c r="A212" s="15" t="s">
        <v>126</v>
      </c>
      <c r="B212" s="54" t="s">
        <v>6</v>
      </c>
      <c r="C212" s="54" t="s">
        <v>0</v>
      </c>
      <c r="D212" s="10" t="s">
        <v>135</v>
      </c>
      <c r="E212" s="24"/>
      <c r="F212" s="29">
        <f t="shared" si="34"/>
        <v>43.1</v>
      </c>
      <c r="G212" s="29">
        <f t="shared" si="34"/>
        <v>43.1</v>
      </c>
      <c r="H212" s="29">
        <f t="shared" si="34"/>
        <v>100</v>
      </c>
    </row>
    <row r="213" spans="1:8" ht="19.5" customHeight="1">
      <c r="A213" s="25" t="s">
        <v>75</v>
      </c>
      <c r="B213" s="54" t="s">
        <v>6</v>
      </c>
      <c r="C213" s="54" t="s">
        <v>0</v>
      </c>
      <c r="D213" s="10" t="s">
        <v>136</v>
      </c>
      <c r="E213" s="24"/>
      <c r="F213" s="29">
        <f aca="true" t="shared" si="35" ref="F213:H214">F214</f>
        <v>43.1</v>
      </c>
      <c r="G213" s="29">
        <f t="shared" si="35"/>
        <v>43.1</v>
      </c>
      <c r="H213" s="29">
        <f t="shared" si="35"/>
        <v>100</v>
      </c>
    </row>
    <row r="214" spans="1:8" ht="15" customHeight="1">
      <c r="A214" s="13" t="s">
        <v>48</v>
      </c>
      <c r="B214" s="54" t="s">
        <v>6</v>
      </c>
      <c r="C214" s="54" t="s">
        <v>0</v>
      </c>
      <c r="D214" s="10" t="s">
        <v>136</v>
      </c>
      <c r="E214" s="24" t="s">
        <v>49</v>
      </c>
      <c r="F214" s="29">
        <f t="shared" si="35"/>
        <v>43.1</v>
      </c>
      <c r="G214" s="29">
        <f t="shared" si="35"/>
        <v>43.1</v>
      </c>
      <c r="H214" s="29">
        <f t="shared" si="35"/>
        <v>100</v>
      </c>
    </row>
    <row r="215" spans="1:8" ht="15">
      <c r="A215" s="34" t="s">
        <v>18</v>
      </c>
      <c r="B215" s="54" t="s">
        <v>6</v>
      </c>
      <c r="C215" s="54" t="s">
        <v>0</v>
      </c>
      <c r="D215" s="10" t="s">
        <v>136</v>
      </c>
      <c r="E215" s="24" t="s">
        <v>32</v>
      </c>
      <c r="F215" s="29">
        <v>43.1</v>
      </c>
      <c r="G215" s="29">
        <v>43.1</v>
      </c>
      <c r="H215" s="29">
        <f>(G215*100)/F215</f>
        <v>100</v>
      </c>
    </row>
    <row r="216" spans="1:8" ht="15">
      <c r="A216" s="36" t="s">
        <v>28</v>
      </c>
      <c r="B216" s="53" t="s">
        <v>5</v>
      </c>
      <c r="C216" s="53"/>
      <c r="D216" s="24"/>
      <c r="E216" s="24"/>
      <c r="F216" s="26">
        <f aca="true" t="shared" si="36" ref="F216:H219">F217</f>
        <v>2075.2</v>
      </c>
      <c r="G216" s="26">
        <f t="shared" si="36"/>
        <v>988.3</v>
      </c>
      <c r="H216" s="26">
        <f t="shared" si="36"/>
        <v>47.62432536622976</v>
      </c>
    </row>
    <row r="217" spans="1:8" ht="15">
      <c r="A217" s="36" t="s">
        <v>29</v>
      </c>
      <c r="B217" s="53" t="s">
        <v>5</v>
      </c>
      <c r="C217" s="53" t="s">
        <v>0</v>
      </c>
      <c r="D217" s="24"/>
      <c r="E217" s="24"/>
      <c r="F217" s="26">
        <f>F218</f>
        <v>2075.2</v>
      </c>
      <c r="G217" s="26">
        <f>G218</f>
        <v>988.3</v>
      </c>
      <c r="H217" s="26">
        <f>H218</f>
        <v>47.62432536622976</v>
      </c>
    </row>
    <row r="218" spans="1:8" ht="28.5" customHeight="1">
      <c r="A218" s="72" t="s">
        <v>160</v>
      </c>
      <c r="B218" s="53" t="s">
        <v>5</v>
      </c>
      <c r="C218" s="53" t="s">
        <v>0</v>
      </c>
      <c r="D218" s="35" t="s">
        <v>87</v>
      </c>
      <c r="E218" s="24"/>
      <c r="F218" s="26">
        <f>F219+F223</f>
        <v>2075.2</v>
      </c>
      <c r="G218" s="26">
        <f>G219+G223</f>
        <v>988.3</v>
      </c>
      <c r="H218" s="26">
        <f>(G218*100)/F218</f>
        <v>47.62432536622976</v>
      </c>
    </row>
    <row r="219" spans="1:8" ht="64.5" customHeight="1">
      <c r="A219" s="89" t="s">
        <v>127</v>
      </c>
      <c r="B219" s="54" t="s">
        <v>5</v>
      </c>
      <c r="C219" s="54" t="s">
        <v>0</v>
      </c>
      <c r="D219" s="74" t="s">
        <v>137</v>
      </c>
      <c r="E219" s="21"/>
      <c r="F219" s="29">
        <f t="shared" si="36"/>
        <v>435</v>
      </c>
      <c r="G219" s="29">
        <f t="shared" si="36"/>
        <v>435</v>
      </c>
      <c r="H219" s="29">
        <f t="shared" si="36"/>
        <v>100</v>
      </c>
    </row>
    <row r="220" spans="1:8" ht="26.25">
      <c r="A220" s="23" t="s">
        <v>128</v>
      </c>
      <c r="B220" s="62" t="s">
        <v>5</v>
      </c>
      <c r="C220" s="62" t="s">
        <v>0</v>
      </c>
      <c r="D220" s="74" t="s">
        <v>138</v>
      </c>
      <c r="E220" s="24"/>
      <c r="F220" s="29">
        <f aca="true" t="shared" si="37" ref="F220:H221">F221</f>
        <v>435</v>
      </c>
      <c r="G220" s="29">
        <f t="shared" si="37"/>
        <v>435</v>
      </c>
      <c r="H220" s="29">
        <f t="shared" si="37"/>
        <v>100</v>
      </c>
    </row>
    <row r="221" spans="1:8" ht="15">
      <c r="A221" s="13" t="s">
        <v>48</v>
      </c>
      <c r="B221" s="62" t="s">
        <v>5</v>
      </c>
      <c r="C221" s="62" t="s">
        <v>0</v>
      </c>
      <c r="D221" s="74" t="s">
        <v>138</v>
      </c>
      <c r="E221" s="24" t="s">
        <v>49</v>
      </c>
      <c r="F221" s="29">
        <f t="shared" si="37"/>
        <v>435</v>
      </c>
      <c r="G221" s="29">
        <f t="shared" si="37"/>
        <v>435</v>
      </c>
      <c r="H221" s="29">
        <f t="shared" si="37"/>
        <v>100</v>
      </c>
    </row>
    <row r="222" spans="1:8" ht="15">
      <c r="A222" s="34" t="s">
        <v>18</v>
      </c>
      <c r="B222" s="62" t="s">
        <v>5</v>
      </c>
      <c r="C222" s="62" t="s">
        <v>0</v>
      </c>
      <c r="D222" s="74" t="s">
        <v>138</v>
      </c>
      <c r="E222" s="24" t="s">
        <v>32</v>
      </c>
      <c r="F222" s="29">
        <v>435</v>
      </c>
      <c r="G222" s="29">
        <v>435</v>
      </c>
      <c r="H222" s="29">
        <f>(G222*100)/F222</f>
        <v>100</v>
      </c>
    </row>
    <row r="223" spans="1:8" ht="39">
      <c r="A223" s="22" t="s">
        <v>167</v>
      </c>
      <c r="B223" s="53" t="s">
        <v>5</v>
      </c>
      <c r="C223" s="53" t="s">
        <v>0</v>
      </c>
      <c r="D223" s="91" t="s">
        <v>165</v>
      </c>
      <c r="E223" s="18"/>
      <c r="F223" s="26">
        <f>F232+F224+F228</f>
        <v>1640.2</v>
      </c>
      <c r="G223" s="26">
        <f>G232</f>
        <v>553.3</v>
      </c>
      <c r="H223" s="26">
        <f>H232</f>
        <v>0</v>
      </c>
    </row>
    <row r="224" spans="1:8" ht="39">
      <c r="A224" s="121" t="s">
        <v>196</v>
      </c>
      <c r="B224" s="54" t="s">
        <v>5</v>
      </c>
      <c r="C224" s="54" t="s">
        <v>0</v>
      </c>
      <c r="D224" s="93" t="s">
        <v>221</v>
      </c>
      <c r="E224" s="21"/>
      <c r="F224" s="29">
        <f aca="true" t="shared" si="38" ref="F224:H226">F225</f>
        <v>1</v>
      </c>
      <c r="G224" s="29">
        <f t="shared" si="38"/>
        <v>0</v>
      </c>
      <c r="H224" s="29">
        <f t="shared" si="38"/>
        <v>0</v>
      </c>
    </row>
    <row r="225" spans="1:8" ht="27">
      <c r="A225" s="13" t="s">
        <v>53</v>
      </c>
      <c r="B225" s="54" t="s">
        <v>5</v>
      </c>
      <c r="C225" s="54" t="s">
        <v>0</v>
      </c>
      <c r="D225" s="93" t="s">
        <v>221</v>
      </c>
      <c r="E225" s="21" t="s">
        <v>43</v>
      </c>
      <c r="F225" s="29">
        <f t="shared" si="38"/>
        <v>1</v>
      </c>
      <c r="G225" s="29">
        <f t="shared" si="38"/>
        <v>0</v>
      </c>
      <c r="H225" s="29">
        <f t="shared" si="38"/>
        <v>0</v>
      </c>
    </row>
    <row r="226" spans="1:8" ht="27">
      <c r="A226" s="13" t="s">
        <v>54</v>
      </c>
      <c r="B226" s="54" t="s">
        <v>5</v>
      </c>
      <c r="C226" s="54" t="s">
        <v>0</v>
      </c>
      <c r="D226" s="93" t="s">
        <v>221</v>
      </c>
      <c r="E226" s="21" t="s">
        <v>44</v>
      </c>
      <c r="F226" s="29">
        <f t="shared" si="38"/>
        <v>1</v>
      </c>
      <c r="G226" s="29">
        <f t="shared" si="38"/>
        <v>0</v>
      </c>
      <c r="H226" s="29">
        <f t="shared" si="38"/>
        <v>0</v>
      </c>
    </row>
    <row r="227" spans="1:8" ht="27">
      <c r="A227" s="13" t="s">
        <v>55</v>
      </c>
      <c r="B227" s="54" t="s">
        <v>5</v>
      </c>
      <c r="C227" s="54" t="s">
        <v>0</v>
      </c>
      <c r="D227" s="93" t="s">
        <v>221</v>
      </c>
      <c r="E227" s="21" t="s">
        <v>33</v>
      </c>
      <c r="F227" s="29">
        <v>1</v>
      </c>
      <c r="G227" s="29">
        <v>0</v>
      </c>
      <c r="H227" s="29">
        <f>(G227*100)/F227</f>
        <v>0</v>
      </c>
    </row>
    <row r="228" spans="1:8" ht="15">
      <c r="A228" s="13" t="s">
        <v>222</v>
      </c>
      <c r="B228" s="54" t="s">
        <v>5</v>
      </c>
      <c r="C228" s="54" t="s">
        <v>0</v>
      </c>
      <c r="D228" s="93" t="s">
        <v>223</v>
      </c>
      <c r="E228" s="21"/>
      <c r="F228" s="29">
        <f aca="true" t="shared" si="39" ref="F228:H230">F229</f>
        <v>35</v>
      </c>
      <c r="G228" s="29">
        <f t="shared" si="39"/>
        <v>0</v>
      </c>
      <c r="H228" s="29">
        <f t="shared" si="39"/>
        <v>0</v>
      </c>
    </row>
    <row r="229" spans="1:8" ht="27">
      <c r="A229" s="13" t="s">
        <v>53</v>
      </c>
      <c r="B229" s="54" t="s">
        <v>5</v>
      </c>
      <c r="C229" s="54" t="s">
        <v>0</v>
      </c>
      <c r="D229" s="93" t="s">
        <v>223</v>
      </c>
      <c r="E229" s="21" t="s">
        <v>43</v>
      </c>
      <c r="F229" s="29">
        <f t="shared" si="39"/>
        <v>35</v>
      </c>
      <c r="G229" s="29">
        <f t="shared" si="39"/>
        <v>0</v>
      </c>
      <c r="H229" s="29">
        <f t="shared" si="39"/>
        <v>0</v>
      </c>
    </row>
    <row r="230" spans="1:8" ht="27">
      <c r="A230" s="13" t="s">
        <v>54</v>
      </c>
      <c r="B230" s="54" t="s">
        <v>5</v>
      </c>
      <c r="C230" s="54" t="s">
        <v>0</v>
      </c>
      <c r="D230" s="93" t="s">
        <v>223</v>
      </c>
      <c r="E230" s="21" t="s">
        <v>44</v>
      </c>
      <c r="F230" s="29">
        <f t="shared" si="39"/>
        <v>35</v>
      </c>
      <c r="G230" s="29">
        <f t="shared" si="39"/>
        <v>0</v>
      </c>
      <c r="H230" s="29">
        <f t="shared" si="39"/>
        <v>0</v>
      </c>
    </row>
    <row r="231" spans="1:8" ht="27">
      <c r="A231" s="13" t="s">
        <v>55</v>
      </c>
      <c r="B231" s="54" t="s">
        <v>5</v>
      </c>
      <c r="C231" s="54" t="s">
        <v>0</v>
      </c>
      <c r="D231" s="93" t="s">
        <v>223</v>
      </c>
      <c r="E231" s="21" t="s">
        <v>33</v>
      </c>
      <c r="F231" s="29">
        <v>35</v>
      </c>
      <c r="G231" s="29">
        <v>0</v>
      </c>
      <c r="H231" s="29">
        <f>(G231*100)/F231</f>
        <v>0</v>
      </c>
    </row>
    <row r="232" spans="1:8" ht="39">
      <c r="A232" s="34" t="s">
        <v>168</v>
      </c>
      <c r="B232" s="54" t="s">
        <v>5</v>
      </c>
      <c r="C232" s="54" t="s">
        <v>0</v>
      </c>
      <c r="D232" s="93" t="s">
        <v>166</v>
      </c>
      <c r="E232" s="24"/>
      <c r="F232" s="29">
        <f aca="true" t="shared" si="40" ref="F232:H234">F233</f>
        <v>1604.2</v>
      </c>
      <c r="G232" s="29">
        <f t="shared" si="40"/>
        <v>553.3</v>
      </c>
      <c r="H232" s="29">
        <f t="shared" si="40"/>
        <v>0</v>
      </c>
    </row>
    <row r="233" spans="1:8" ht="27">
      <c r="A233" s="13" t="s">
        <v>53</v>
      </c>
      <c r="B233" s="54" t="s">
        <v>5</v>
      </c>
      <c r="C233" s="54" t="s">
        <v>0</v>
      </c>
      <c r="D233" s="93" t="s">
        <v>166</v>
      </c>
      <c r="E233" s="24" t="s">
        <v>43</v>
      </c>
      <c r="F233" s="29">
        <f t="shared" si="40"/>
        <v>1604.2</v>
      </c>
      <c r="G233" s="29">
        <f t="shared" si="40"/>
        <v>553.3</v>
      </c>
      <c r="H233" s="29">
        <f t="shared" si="40"/>
        <v>0</v>
      </c>
    </row>
    <row r="234" spans="1:8" ht="27">
      <c r="A234" s="13" t="s">
        <v>54</v>
      </c>
      <c r="B234" s="54" t="s">
        <v>5</v>
      </c>
      <c r="C234" s="54" t="s">
        <v>0</v>
      </c>
      <c r="D234" s="93" t="s">
        <v>166</v>
      </c>
      <c r="E234" s="24" t="s">
        <v>44</v>
      </c>
      <c r="F234" s="29">
        <f t="shared" si="40"/>
        <v>1604.2</v>
      </c>
      <c r="G234" s="29">
        <f t="shared" si="40"/>
        <v>553.3</v>
      </c>
      <c r="H234" s="29">
        <f t="shared" si="40"/>
        <v>0</v>
      </c>
    </row>
    <row r="235" spans="1:8" ht="27">
      <c r="A235" s="13" t="s">
        <v>55</v>
      </c>
      <c r="B235" s="54" t="s">
        <v>5</v>
      </c>
      <c r="C235" s="54" t="s">
        <v>0</v>
      </c>
      <c r="D235" s="93" t="s">
        <v>166</v>
      </c>
      <c r="E235" s="24" t="s">
        <v>33</v>
      </c>
      <c r="F235" s="29">
        <v>1604.2</v>
      </c>
      <c r="G235" s="29">
        <v>553.3</v>
      </c>
      <c r="H235" s="29">
        <v>0</v>
      </c>
    </row>
    <row r="236" spans="1:8" ht="15">
      <c r="A236" s="55" t="s">
        <v>19</v>
      </c>
      <c r="B236" s="56"/>
      <c r="C236" s="56"/>
      <c r="D236" s="56"/>
      <c r="E236" s="56"/>
      <c r="F236" s="26">
        <f>F11</f>
        <v>66287.3894</v>
      </c>
      <c r="G236" s="69">
        <f>G11</f>
        <v>31952.2</v>
      </c>
      <c r="H236" s="69">
        <f>(G236*100)/F236</f>
        <v>48.20253186799962</v>
      </c>
    </row>
    <row r="237" spans="1:8" ht="15">
      <c r="A237" s="66" t="s">
        <v>81</v>
      </c>
      <c r="B237" s="67"/>
      <c r="C237" s="56"/>
      <c r="D237" s="71"/>
      <c r="E237" s="71"/>
      <c r="F237" s="26"/>
      <c r="G237" s="65"/>
      <c r="H237" s="65"/>
    </row>
    <row r="238" spans="1:8" ht="15">
      <c r="A238" s="55" t="s">
        <v>82</v>
      </c>
      <c r="B238" s="56"/>
      <c r="C238" s="56"/>
      <c r="D238" s="56"/>
      <c r="E238" s="56"/>
      <c r="F238" s="26">
        <f>F236</f>
        <v>66287.3894</v>
      </c>
      <c r="G238" s="69">
        <f>G236+G237</f>
        <v>31952.2</v>
      </c>
      <c r="H238" s="69">
        <f>H236+H237</f>
        <v>48.20253186799962</v>
      </c>
    </row>
  </sheetData>
  <sheetProtection/>
  <mergeCells count="6">
    <mergeCell ref="A8:F8"/>
    <mergeCell ref="D9:D10"/>
    <mergeCell ref="E9:E10"/>
    <mergeCell ref="A9:A10"/>
    <mergeCell ref="B9:B10"/>
    <mergeCell ref="C9:C10"/>
  </mergeCells>
  <printOptions/>
  <pageMargins left="0.7874015748031497" right="0.1968503937007874" top="0.1968503937007874" bottom="0.1968503937007874" header="0.11811023622047245" footer="0.11811023622047245"/>
  <pageSetup horizontalDpi="120" verticalDpi="12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2019-11-05T07:46:04Z</cp:lastPrinted>
  <dcterms:created xsi:type="dcterms:W3CDTF">2002-11-21T11:52:45Z</dcterms:created>
  <dcterms:modified xsi:type="dcterms:W3CDTF">2019-11-05T07:46:42Z</dcterms:modified>
  <cp:category/>
  <cp:version/>
  <cp:contentType/>
  <cp:contentStatus/>
</cp:coreProperties>
</file>