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80" windowHeight="8330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<sst xmlns="http://schemas.openxmlformats.org/spreadsheetml/2006/main" count="316" uniqueCount="292">
  <si>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</si>
  <si>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</si>
  <si>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</si>
  <si>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</si>
  <si>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</si>
  <si>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</si>
  <si>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</si>
  <si>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</si>
  <si>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</si>
  <si>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</si>
  <si>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</si>
  <si>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</si>
  <si>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</si>
  <si>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</si>
  <si>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</si>
  <si>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</si>
  <si>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</si>
  <si>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</si>
  <si>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</si>
  <si>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</si>
  <si>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</si>
  <si>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</si>
  <si>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</si>
  <si>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</si>
  <si>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</si>
  <si>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</si>
  <si>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</si>
  <si>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</si>
  <si>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</si>
  <si>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</si>
  <si>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</si>
  <si>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</si>
  <si>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</si>
  <si>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</si>
  <si>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</si>
  <si>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</si>
  <si>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</si>
  <si>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</si>
  <si>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</si>
  <si>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</si>
  <si>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</si>
  <si>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</si>
  <si>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</si>
  <si>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</si>
  <si>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</si>
  <si>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</si>
  <si>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</si>
  <si>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</si>
  <si>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</si>
  <si>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</si>
  <si>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</si>
  <si>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</si>
  <si>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</si>
  <si>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</si>
  <si>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</si>
  <si>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</si>
  <si>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</si>
  <si>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</si>
  <si>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</si>
  <si>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</si>
  <si>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</si>
  <si>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</si>
  <si>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</si>
  <si>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</si>
  <si>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</si>
  <si>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</si>
  <si>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</si>
  <si>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</si>
  <si>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</si>
  <si>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</si>
  <si>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</si>
  <si>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</si>
  <si>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</si>
  <si>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</si>
  <si>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</si>
  <si>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</si>
  <si>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</si>
  <si>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</si>
  <si>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</si>
  <si>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</si>
  <si>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</si>
  <si>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</si>
  <si>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</si>
  <si>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</si>
  <si>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</si>
  <si>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</si>
  <si>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</si>
  <si>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</si>
  <si>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</si>
  <si>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</si>
  <si>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</si>
  <si>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</si>
  <si>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</si>
  <si>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</si>
  <si>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</si>
  <si>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</si>
  <si>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</si>
  <si>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</si>
  <si>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</si>
  <si>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</si>
  <si>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</si>
  <si>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</si>
  <si>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</si>
  <si>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</si>
  <si>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</si>
  <si>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</si>
  <si>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</si>
  <si>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</si>
  <si>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</si>
  <si>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</si>
  <si>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</si>
  <si>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</si>
  <si>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</si>
  <si>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</si>
  <si>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</si>
  <si>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</si>
  <si>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</si>
  <si>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</si>
  <si>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</si>
  <si>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</si>
  <si>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</si>
  <si>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</si>
  <si>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</si>
  <si>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</si>
  <si>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</si>
  <si>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</si>
  <si>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</si>
  <si>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</si>
  <si>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</si>
  <si>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</si>
  <si>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</si>
  <si>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</si>
  <si>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</si>
  <si>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</si>
  <si>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</si>
  <si>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</si>
  <si>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</si>
  <si>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</si>
  <si>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</si>
  <si>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</si>
  <si>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</si>
  <si>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</si>
  <si>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</si>
  <si>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</si>
  <si>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</si>
  <si>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</si>
  <si>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</si>
  <si>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</si>
  <si>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</si>
  <si>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</si>
  <si>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</si>
  <si>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</si>
  <si>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</si>
  <si>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</si>
  <si>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</si>
  <si>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</si>
  <si>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</si>
  <si>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</si>
  <si>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</si>
  <si>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</si>
  <si>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</si>
  <si>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</si>
  <si>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</si>
  <si>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</si>
  <si>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</si>
  <si>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</si>
  <si>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</si>
  <si>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</si>
  <si>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</si>
  <si>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</si>
  <si>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</si>
  <si>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</si>
  <si>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</si>
  <si>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</si>
  <si>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</si>
  <si>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</si>
  <si>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</si>
  <si>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</si>
  <si>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</si>
  <si>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</si>
  <si>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</si>
  <si>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</si>
  <si>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</si>
  <si>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</si>
  <si>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</si>
  <si>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</si>
  <si>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</si>
  <si>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</si>
  <si>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</si>
  <si>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</si>
  <si>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</si>
  <si>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</si>
  <si>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</si>
  <si>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</si>
  <si>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</si>
  <si>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</si>
  <si>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</si>
  <si>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</si>
  <si>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</si>
  <si>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</si>
  <si>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</si>
  <si>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</si>
  <si>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</si>
  <si>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</si>
  <si>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</si>
  <si>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</si>
  <si>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</si>
  <si>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</si>
  <si>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</si>
  <si>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</si>
  <si>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</si>
  <si>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</si>
  <si>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</si>
  <si>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</si>
  <si>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</si>
  <si>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</si>
  <si>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</si>
  <si>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</si>
  <si>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</si>
  <si>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</si>
  <si>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</si>
  <si>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</si>
  <si>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</si>
  <si>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</si>
  <si>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</si>
  <si>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</si>
  <si>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</si>
  <si>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</si>
  <si>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</si>
  <si>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</si>
  <si>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</si>
  <si>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</si>
  <si>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</si>
  <si>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</si>
  <si>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</si>
  <si>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</si>
  <si>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</si>
  <si>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</si>
  <si>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</si>
  <si>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</si>
  <si>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</si>
  <si>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</si>
  <si>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</si>
  <si>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</si>
  <si>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</si>
  <si>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</si>
  <si>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</si>
  <si>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</si>
  <si>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</si>
  <si>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</si>
  <si>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</si>
  <si>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</si>
  <si>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</si>
  <si>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</si>
  <si>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</si>
  <si>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</si>
  <si>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</si>
  <si>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</si>
  <si>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</si>
  <si>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509,8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</si>
  <si>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</si>
  <si>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</si>
  <si>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</si>
  <si>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</si>
  <si>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</si>
  <si>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000 1 17 15030 10 0004 150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</si>
  <si>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)площадки)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</si>
  <si>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</si>
  <si>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</si>
  <si>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</si>
  <si>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</si>
  <si>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</si>
  <si>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</si>
  <si>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</si>
  <si>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</si>
  <si>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</si>
  <si>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</si>
  <si>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</si>
  <si>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</si>
  <si>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</si>
  <si>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</si>
  <si>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Приложение № 1</t>
  </si>
  <si>
    <t>к постановлению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</si>
  <si>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2021год и на плановый период 2022 и 2023годов исполнение за 1 квартал 2021год</t>
  </si>
  <si>
    <t>назначено</t>
  </si>
  <si>
    <t>исполнено</t>
  </si>
  <si>
    <t>%</t>
  </si>
  <si>
    <t>000 1 14 02050 10 0000410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</si>
  <si>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</si>
  <si>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</si>
  <si>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</si>
  <si>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от 08.04.2021 года №19-п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</si>
</sst>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4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vertical="justify"/>
    </xf>
    <xf numFmtId="0" fontId="1" fillId="0" borderId="0" xfId="0" applyFont="1" applyAlignment="1">
      <alignment wrapText="1"/>
    </xf>
    <xf numFmtId="0" fontId="3" fillId="32" borderId="0" xfId="0" applyFont="1" applyFill="1" applyAlignment="1">
      <alignment horizontal="left"/>
    </xf>
    <xf numFmtId="0" fontId="13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1" fillId="0" borderId="23" xfId="0" applyFont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15" fillId="0" borderId="23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/>
    </xf>
    <xf numFmtId="2" fontId="12" fillId="0" borderId="10" xfId="0" applyNumberFormat="1" applyFont="1" applyBorder="1" applyAlignment="1">
      <alignment vertical="justify"/>
    </xf>
    <xf numFmtId="0" fontId="11" fillId="0" borderId="23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vertical="top" wrapText="1"/>
    </xf>
    <xf numFmtId="2" fontId="16" fillId="0" borderId="10" xfId="0" applyNumberFormat="1" applyFont="1" applyBorder="1" applyAlignment="1">
      <alignment vertical="top" wrapText="1"/>
    </xf>
    <xf numFmtId="2" fontId="17" fillId="0" borderId="10" xfId="0" applyNumberFormat="1" applyFont="1" applyBorder="1" applyAlignment="1">
      <alignment vertical="justify"/>
    </xf>
    <xf numFmtId="2" fontId="2" fillId="0" borderId="10" xfId="0" applyNumberFormat="1" applyFont="1" applyBorder="1" applyAlignment="1">
      <alignment vertical="top" wrapText="1"/>
    </xf>
    <xf numFmtId="0" fontId="52" fillId="0" borderId="24" xfId="0" applyFont="1" applyBorder="1" applyAlignment="1">
      <alignment horizontal="center" vertical="top" wrapText="1"/>
    </xf>
    <xf numFmtId="0" fontId="52" fillId="0" borderId="25" xfId="0" applyFont="1" applyBorder="1" applyAlignment="1">
      <alignment horizontal="justify" vertical="top" wrapText="1"/>
    </xf>
    <xf numFmtId="0" fontId="53" fillId="0" borderId="25" xfId="0" applyFont="1" applyBorder="1" applyAlignment="1">
      <alignment horizontal="justify" vertical="top" wrapText="1"/>
    </xf>
    <xf numFmtId="2" fontId="16" fillId="0" borderId="10" xfId="0" applyNumberFormat="1" applyFont="1" applyBorder="1" applyAlignment="1">
      <alignment horizontal="right" vertical="top" wrapText="1"/>
    </xf>
    <xf numFmtId="2" fontId="16" fillId="0" borderId="10" xfId="0" applyNumberFormat="1" applyFont="1" applyBorder="1" applyAlignment="1">
      <alignment vertical="justify"/>
    </xf>
    <xf numFmtId="176" fontId="16" fillId="0" borderId="10" xfId="0" applyNumberFormat="1" applyFont="1" applyBorder="1" applyAlignment="1">
      <alignment horizontal="right" vertical="top" wrapText="1"/>
    </xf>
    <xf numFmtId="176" fontId="17" fillId="0" borderId="10" xfId="0" applyNumberFormat="1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0" fontId="17" fillId="0" borderId="10" xfId="0" applyFont="1" applyBorder="1" applyAlignment="1">
      <alignment vertical="justify"/>
    </xf>
    <xf numFmtId="176" fontId="2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vertical="justify"/>
    </xf>
    <xf numFmtId="176" fontId="2" fillId="0" borderId="26" xfId="0" applyNumberFormat="1" applyFont="1" applyBorder="1" applyAlignment="1">
      <alignment horizontal="right" vertical="top" wrapText="1"/>
    </xf>
    <xf numFmtId="176" fontId="16" fillId="0" borderId="26" xfId="0" applyNumberFormat="1" applyFont="1" applyBorder="1" applyAlignment="1">
      <alignment horizontal="right" vertical="top" wrapText="1"/>
    </xf>
    <xf numFmtId="176" fontId="16" fillId="0" borderId="10" xfId="0" applyNumberFormat="1" applyFont="1" applyBorder="1" applyAlignment="1">
      <alignment vertical="top" wrapText="1"/>
    </xf>
    <xf numFmtId="176" fontId="17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 vertical="top"/>
    </xf>
    <xf numFmtId="176" fontId="2" fillId="0" borderId="10" xfId="0" applyNumberFormat="1" applyFont="1" applyBorder="1" applyAlignment="1">
      <alignment wrapText="1"/>
    </xf>
    <xf numFmtId="176" fontId="12" fillId="0" borderId="10" xfId="0" applyNumberFormat="1" applyFont="1" applyBorder="1" applyAlignment="1">
      <alignment/>
    </xf>
    <xf numFmtId="176" fontId="2" fillId="32" borderId="10" xfId="0" applyNumberFormat="1" applyFont="1" applyFill="1" applyBorder="1" applyAlignment="1">
      <alignment wrapText="1"/>
    </xf>
    <xf numFmtId="2" fontId="16" fillId="0" borderId="10" xfId="0" applyNumberFormat="1" applyFont="1" applyBorder="1" applyAlignment="1">
      <alignment horizontal="right" vertical="center" wrapText="1"/>
    </xf>
    <xf numFmtId="176" fontId="17" fillId="0" borderId="10" xfId="0" applyNumberFormat="1" applyFont="1" applyBorder="1" applyAlignment="1">
      <alignment vertical="center"/>
    </xf>
    <xf numFmtId="176" fontId="2" fillId="32" borderId="10" xfId="0" applyNumberFormat="1" applyFont="1" applyFill="1" applyBorder="1" applyAlignment="1">
      <alignment horizontal="right" wrapText="1"/>
    </xf>
    <xf numFmtId="176" fontId="12" fillId="0" borderId="10" xfId="0" applyNumberFormat="1" applyFont="1" applyBorder="1" applyAlignment="1">
      <alignment/>
    </xf>
    <xf numFmtId="176" fontId="16" fillId="0" borderId="10" xfId="0" applyNumberFormat="1" applyFont="1" applyBorder="1" applyAlignment="1">
      <alignment horizontal="right" wrapText="1"/>
    </xf>
    <xf numFmtId="176" fontId="17" fillId="0" borderId="10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0" fontId="1" fillId="0" borderId="27" xfId="0" applyFont="1" applyFill="1" applyBorder="1" applyAlignment="1">
      <alignment vertical="top" wrapText="1"/>
    </xf>
    <xf numFmtId="0" fontId="53" fillId="0" borderId="24" xfId="0" applyFont="1" applyBorder="1" applyAlignment="1">
      <alignment wrapText="1"/>
    </xf>
    <xf numFmtId="0" fontId="11" fillId="0" borderId="10" xfId="0" applyFont="1" applyBorder="1" applyAlignment="1">
      <alignment horizontal="justify" vertical="justify"/>
    </xf>
    <xf numFmtId="0" fontId="11" fillId="0" borderId="23" xfId="0" applyNumberFormat="1" applyFont="1" applyBorder="1" applyAlignment="1">
      <alignment horizontal="justify" vertical="top" wrapText="1"/>
    </xf>
    <xf numFmtId="0" fontId="6" fillId="0" borderId="28" xfId="0" applyFont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176" fontId="16" fillId="0" borderId="10" xfId="0" applyNumberFormat="1" applyFont="1" applyBorder="1" applyAlignment="1">
      <alignment wrapText="1"/>
    </xf>
    <xf numFmtId="176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Alignment="1">
      <alignment vertical="top" wrapText="1"/>
    </xf>
    <xf numFmtId="0" fontId="11" fillId="0" borderId="29" xfId="0" applyFont="1" applyBorder="1" applyAlignment="1">
      <alignment horizontal="justify" vertical="center" wrapText="1"/>
    </xf>
    <xf numFmtId="0" fontId="53" fillId="0" borderId="10" xfId="0" applyFont="1" applyBorder="1" applyAlignment="1">
      <alignment vertical="top" wrapText="1"/>
    </xf>
    <xf numFmtId="0" fontId="53" fillId="0" borderId="0" xfId="0" applyFont="1" applyAlignment="1">
      <alignment vertical="top"/>
    </xf>
    <xf numFmtId="0" fontId="52" fillId="0" borderId="10" xfId="0" applyFont="1" applyBorder="1" applyAlignment="1">
      <alignment horizontal="justify" wrapText="1"/>
    </xf>
    <xf numFmtId="0" fontId="1" fillId="32" borderId="11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0" xfId="0" applyFont="1" applyBorder="1" applyAlignment="1">
      <alignment vertical="top" wrapText="1"/>
    </xf>
    <xf numFmtId="2" fontId="17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view="pageBreakPreview" zoomScale="82" zoomScaleSheetLayoutView="82" zoomScalePageLayoutView="0" workbookViewId="0" topLeftCell="A1">
      <selection activeCell="B4" sqref="B4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125" style="0" customWidth="1"/>
    <col min="4" max="4" width="12.50390625" style="0" customWidth="1"/>
    <col min="5" max="5" width="13.875" style="0" customWidth="1"/>
  </cols>
  <sheetData>
    <row r="1" spans="2:3" ht="15" customHeight="1">
      <c r="B1" s="58"/>
      <c r="C1" s="66" t="s">
        <v>281</v>
      </c>
    </row>
    <row r="2" spans="2:3" ht="12.75" customHeight="1">
      <c r="B2" s="60"/>
      <c r="C2" s="62" t="s">
        <v>282</v>
      </c>
    </row>
    <row r="3" spans="2:3" ht="15" customHeight="1">
      <c r="B3" s="60"/>
      <c r="C3" s="62" t="s">
        <v>291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75" customHeight="1">
      <c r="A6" s="136" t="s">
        <v>283</v>
      </c>
      <c r="B6" s="136"/>
      <c r="C6" s="136"/>
    </row>
    <row r="7" ht="12.75" thickBot="1">
      <c r="E7" t="s">
        <v>229</v>
      </c>
    </row>
    <row r="8" spans="1:5" ht="78.75" customHeight="1" thickBot="1">
      <c r="A8" s="11" t="s">
        <v>2</v>
      </c>
      <c r="B8" s="29" t="s">
        <v>1</v>
      </c>
      <c r="C8" s="52" t="s">
        <v>284</v>
      </c>
      <c r="D8" s="68" t="s">
        <v>285</v>
      </c>
      <c r="E8" s="68" t="s">
        <v>286</v>
      </c>
    </row>
    <row r="9" spans="1:5" ht="30" customHeight="1" thickBot="1">
      <c r="A9" s="128" t="s">
        <v>3</v>
      </c>
      <c r="B9" s="30" t="s">
        <v>230</v>
      </c>
      <c r="C9" s="85">
        <f>C10+C16+C22+C23+C29+C32+C42</f>
        <v>21833.600000000002</v>
      </c>
      <c r="D9" s="86">
        <f>D10+D15+D21+D23+D32+D42+D39</f>
        <v>5233.700000000001</v>
      </c>
      <c r="E9" s="86">
        <f>D9*100/C9</f>
        <v>23.970852264399824</v>
      </c>
    </row>
    <row r="10" spans="1:5" ht="30" customHeight="1" thickBot="1">
      <c r="A10" s="128" t="s">
        <v>4</v>
      </c>
      <c r="B10" s="31" t="s">
        <v>5</v>
      </c>
      <c r="C10" s="87">
        <f>C11</f>
        <v>11980</v>
      </c>
      <c r="D10" s="88">
        <f>D11</f>
        <v>2634.2999999999997</v>
      </c>
      <c r="E10" s="88">
        <f>E11</f>
        <v>21.98914858096828</v>
      </c>
    </row>
    <row r="11" spans="1:5" ht="33.75" customHeight="1">
      <c r="A11" s="117" t="s">
        <v>10</v>
      </c>
      <c r="B11" s="33" t="s">
        <v>11</v>
      </c>
      <c r="C11" s="87">
        <f>C12+C13+C14</f>
        <v>11980</v>
      </c>
      <c r="D11" s="88">
        <f>D12+D13+D14</f>
        <v>2634.2999999999997</v>
      </c>
      <c r="E11" s="88">
        <f>D11*100/C11</f>
        <v>21.98914858096828</v>
      </c>
    </row>
    <row r="12" spans="1:5" ht="129.75" customHeight="1">
      <c r="A12" s="4" t="s">
        <v>213</v>
      </c>
      <c r="B12" s="70" t="s">
        <v>231</v>
      </c>
      <c r="C12" s="78">
        <v>11950</v>
      </c>
      <c r="D12" s="89">
        <v>2607.6</v>
      </c>
      <c r="E12" s="76">
        <f>D12*100/C12</f>
        <v>21.82092050209205</v>
      </c>
    </row>
    <row r="13" spans="1:5" ht="189.75" customHeight="1">
      <c r="A13" s="64" t="s">
        <v>223</v>
      </c>
      <c r="B13" s="71" t="s">
        <v>219</v>
      </c>
      <c r="C13" s="78">
        <v>19</v>
      </c>
      <c r="D13" s="89">
        <v>20.6</v>
      </c>
      <c r="E13" s="89">
        <f>D13*100/C13</f>
        <v>108.42105263157895</v>
      </c>
    </row>
    <row r="14" spans="1:5" ht="75" customHeight="1">
      <c r="A14" s="64" t="s">
        <v>224</v>
      </c>
      <c r="B14" s="72" t="s">
        <v>220</v>
      </c>
      <c r="C14" s="78">
        <v>11</v>
      </c>
      <c r="D14" s="89">
        <v>6.1</v>
      </c>
      <c r="E14" s="89">
        <f>D14*100/C14</f>
        <v>55.45454545454545</v>
      </c>
    </row>
    <row r="15" spans="1:5" ht="45" customHeight="1">
      <c r="A15" s="14" t="s">
        <v>214</v>
      </c>
      <c r="B15" s="65" t="s">
        <v>222</v>
      </c>
      <c r="C15" s="79">
        <f>C16</f>
        <v>2032</v>
      </c>
      <c r="D15" s="80">
        <f>D16</f>
        <v>455.6</v>
      </c>
      <c r="E15" s="80">
        <f>E16</f>
        <v>22.421259842519685</v>
      </c>
    </row>
    <row r="16" spans="1:5" ht="45.75" customHeight="1">
      <c r="A16" s="14" t="s">
        <v>280</v>
      </c>
      <c r="B16" s="38" t="s">
        <v>221</v>
      </c>
      <c r="C16" s="79">
        <f>C17+C18+C19+C20</f>
        <v>2032</v>
      </c>
      <c r="D16" s="80">
        <f>D17+D18+D19+D20</f>
        <v>455.6</v>
      </c>
      <c r="E16" s="80">
        <f>D16*100/C16</f>
        <v>22.421259842519685</v>
      </c>
    </row>
    <row r="17" spans="1:5" ht="114.75" customHeight="1">
      <c r="A17" s="4" t="s">
        <v>215</v>
      </c>
      <c r="B17" s="3" t="s">
        <v>232</v>
      </c>
      <c r="C17" s="81">
        <v>933.02</v>
      </c>
      <c r="D17" s="76">
        <v>204.5</v>
      </c>
      <c r="E17" s="76">
        <f>D17*100/C17</f>
        <v>21.918072495766435</v>
      </c>
    </row>
    <row r="18" spans="1:5" ht="150" customHeight="1">
      <c r="A18" s="4" t="s">
        <v>216</v>
      </c>
      <c r="B18" s="3" t="s">
        <v>233</v>
      </c>
      <c r="C18" s="81">
        <v>5.32</v>
      </c>
      <c r="D18" s="76">
        <v>1.4</v>
      </c>
      <c r="E18" s="76">
        <f>D18*C18</f>
        <v>7.4479999999999995</v>
      </c>
    </row>
    <row r="19" spans="1:5" ht="135" customHeight="1">
      <c r="A19" s="4" t="s">
        <v>217</v>
      </c>
      <c r="B19" s="3" t="s">
        <v>234</v>
      </c>
      <c r="C19" s="81">
        <v>1227.33</v>
      </c>
      <c r="D19" s="76">
        <v>286.2</v>
      </c>
      <c r="E19" s="76">
        <f>D19*100/C19</f>
        <v>23.318911784116743</v>
      </c>
    </row>
    <row r="20" spans="1:5" ht="135" customHeight="1">
      <c r="A20" s="4" t="s">
        <v>218</v>
      </c>
      <c r="B20" s="3" t="s">
        <v>235</v>
      </c>
      <c r="C20" s="81">
        <v>-133.67</v>
      </c>
      <c r="D20" s="76">
        <v>-36.5</v>
      </c>
      <c r="E20" s="76">
        <f>D20*100/C20</f>
        <v>27.306052218149176</v>
      </c>
    </row>
    <row r="21" spans="1:6" ht="17.25" customHeight="1">
      <c r="A21" s="117" t="s">
        <v>15</v>
      </c>
      <c r="B21" s="33" t="s">
        <v>16</v>
      </c>
      <c r="C21" s="87">
        <f>C22</f>
        <v>55.9</v>
      </c>
      <c r="D21" s="90">
        <f>D22</f>
        <v>17.8</v>
      </c>
      <c r="E21" s="80">
        <f>E22</f>
        <v>31.842576028622542</v>
      </c>
      <c r="F21" s="67"/>
    </row>
    <row r="22" spans="1:5" ht="31.5" customHeight="1">
      <c r="A22" s="16" t="s">
        <v>19</v>
      </c>
      <c r="B22" s="35" t="s">
        <v>20</v>
      </c>
      <c r="C22" s="91">
        <v>55.9</v>
      </c>
      <c r="D22" s="92">
        <v>17.8</v>
      </c>
      <c r="E22" s="76">
        <f>D22*100/C22</f>
        <v>31.842576028622542</v>
      </c>
    </row>
    <row r="23" spans="1:5" ht="19.5" customHeight="1">
      <c r="A23" s="117" t="s">
        <v>21</v>
      </c>
      <c r="B23" s="33" t="s">
        <v>22</v>
      </c>
      <c r="C23" s="87">
        <f>C24+C26</f>
        <v>7063</v>
      </c>
      <c r="D23" s="88">
        <f>D24+D26</f>
        <v>1527.1000000000001</v>
      </c>
      <c r="E23" s="88">
        <f>D23*100/C23</f>
        <v>21.62112416820048</v>
      </c>
    </row>
    <row r="24" spans="1:5" ht="31.5" customHeight="1">
      <c r="A24" s="16" t="s">
        <v>206</v>
      </c>
      <c r="B24" s="35" t="s">
        <v>208</v>
      </c>
      <c r="C24" s="91">
        <f>C25</f>
        <v>1397</v>
      </c>
      <c r="D24" s="89">
        <f>D25</f>
        <v>65.3</v>
      </c>
      <c r="E24" s="76">
        <f>E25</f>
        <v>4.674302075876879</v>
      </c>
    </row>
    <row r="25" spans="1:5" ht="87.75" customHeight="1">
      <c r="A25" s="16" t="s">
        <v>207</v>
      </c>
      <c r="B25" s="36" t="s">
        <v>238</v>
      </c>
      <c r="C25" s="91">
        <v>1397</v>
      </c>
      <c r="D25" s="89">
        <v>65.3</v>
      </c>
      <c r="E25" s="76">
        <f>D25*100/C25</f>
        <v>4.674302075876879</v>
      </c>
    </row>
    <row r="26" spans="1:5" ht="30" customHeight="1">
      <c r="A26" s="16" t="s">
        <v>209</v>
      </c>
      <c r="B26" s="35" t="s">
        <v>210</v>
      </c>
      <c r="C26" s="91">
        <f>C27+C28</f>
        <v>5666</v>
      </c>
      <c r="D26" s="89">
        <f>D27+D28</f>
        <v>1461.8000000000002</v>
      </c>
      <c r="E26" s="76">
        <f>E27+E28</f>
        <v>39.16982870487118</v>
      </c>
    </row>
    <row r="27" spans="1:5" ht="60" customHeight="1">
      <c r="A27" s="16" t="s">
        <v>226</v>
      </c>
      <c r="B27" s="73" t="s">
        <v>227</v>
      </c>
      <c r="C27" s="93">
        <v>4224</v>
      </c>
      <c r="D27" s="89">
        <v>1361.9</v>
      </c>
      <c r="E27" s="76">
        <f>D27*100/C27</f>
        <v>32.24195075757576</v>
      </c>
    </row>
    <row r="28" spans="1:5" ht="64.5" customHeight="1" thickBot="1">
      <c r="A28" s="16" t="s">
        <v>225</v>
      </c>
      <c r="B28" s="73" t="s">
        <v>228</v>
      </c>
      <c r="C28" s="93">
        <v>1442</v>
      </c>
      <c r="D28" s="89">
        <v>99.9</v>
      </c>
      <c r="E28" s="76">
        <f>D28*100/C28</f>
        <v>6.927877947295423</v>
      </c>
    </row>
    <row r="29" spans="1:5" ht="64.5" customHeight="1" thickBot="1">
      <c r="A29" s="82" t="s">
        <v>29</v>
      </c>
      <c r="B29" s="83" t="s">
        <v>30</v>
      </c>
      <c r="C29" s="94">
        <f aca="true" t="shared" si="0" ref="C29:E30">C30</f>
        <v>1</v>
      </c>
      <c r="D29" s="88">
        <f t="shared" si="0"/>
        <v>0</v>
      </c>
      <c r="E29" s="80">
        <f t="shared" si="0"/>
        <v>0</v>
      </c>
    </row>
    <row r="30" spans="1:5" ht="99.75" customHeight="1" thickBot="1">
      <c r="A30" s="129" t="s">
        <v>255</v>
      </c>
      <c r="B30" s="84" t="s">
        <v>249</v>
      </c>
      <c r="C30" s="93">
        <f t="shared" si="0"/>
        <v>1</v>
      </c>
      <c r="D30" s="89">
        <f t="shared" si="0"/>
        <v>0</v>
      </c>
      <c r="E30" s="76">
        <f t="shared" si="0"/>
        <v>0</v>
      </c>
    </row>
    <row r="31" spans="1:5" ht="124.5" customHeight="1" thickBot="1">
      <c r="A31" s="129" t="s">
        <v>256</v>
      </c>
      <c r="B31" s="111" t="s">
        <v>250</v>
      </c>
      <c r="C31" s="93">
        <v>1</v>
      </c>
      <c r="D31" s="89">
        <v>0</v>
      </c>
      <c r="E31" s="76">
        <v>0</v>
      </c>
    </row>
    <row r="32" spans="1:5" ht="60" customHeight="1">
      <c r="A32" s="14" t="s">
        <v>46</v>
      </c>
      <c r="B32" s="110" t="s">
        <v>47</v>
      </c>
      <c r="C32" s="95">
        <f>C33+C37</f>
        <v>550</v>
      </c>
      <c r="D32" s="96">
        <f>D33+D36</f>
        <v>251.6</v>
      </c>
      <c r="E32" s="131">
        <f>D32*100/C32</f>
        <v>45.74545454545454</v>
      </c>
    </row>
    <row r="33" spans="1:5" ht="159.75" customHeight="1" thickBot="1">
      <c r="A33" s="4" t="s">
        <v>48</v>
      </c>
      <c r="B33" s="69" t="s">
        <v>240</v>
      </c>
      <c r="C33" s="78">
        <f aca="true" t="shared" si="1" ref="C33:E34">C34</f>
        <v>50</v>
      </c>
      <c r="D33" s="97">
        <f t="shared" si="1"/>
        <v>0</v>
      </c>
      <c r="E33" s="132">
        <f t="shared" si="1"/>
        <v>0</v>
      </c>
    </row>
    <row r="34" spans="1:5" ht="135" customHeight="1">
      <c r="A34" s="4" t="s">
        <v>239</v>
      </c>
      <c r="B34" s="123" t="s">
        <v>241</v>
      </c>
      <c r="C34" s="78">
        <f t="shared" si="1"/>
        <v>50</v>
      </c>
      <c r="D34" s="97">
        <f t="shared" si="1"/>
        <v>0</v>
      </c>
      <c r="E34" s="132">
        <f t="shared" si="1"/>
        <v>0</v>
      </c>
    </row>
    <row r="35" spans="1:5" ht="120" customHeight="1">
      <c r="A35" s="4" t="s">
        <v>273</v>
      </c>
      <c r="B35" s="124" t="s">
        <v>275</v>
      </c>
      <c r="C35" s="78">
        <v>50</v>
      </c>
      <c r="D35" s="97">
        <v>0</v>
      </c>
      <c r="E35" s="132">
        <v>0</v>
      </c>
    </row>
    <row r="36" spans="1:5" ht="150" customHeight="1">
      <c r="A36" s="3" t="s">
        <v>274</v>
      </c>
      <c r="B36" s="124" t="s">
        <v>276</v>
      </c>
      <c r="C36" s="98">
        <f aca="true" t="shared" si="2" ref="C36:E37">C37</f>
        <v>500</v>
      </c>
      <c r="D36" s="99">
        <f t="shared" si="2"/>
        <v>251.6</v>
      </c>
      <c r="E36" s="133">
        <f t="shared" si="2"/>
        <v>50.32</v>
      </c>
    </row>
    <row r="37" spans="1:5" ht="139.5" customHeight="1">
      <c r="A37" s="23" t="s">
        <v>211</v>
      </c>
      <c r="B37" s="124" t="s">
        <v>277</v>
      </c>
      <c r="C37" s="100">
        <f t="shared" si="2"/>
        <v>500</v>
      </c>
      <c r="D37" s="99">
        <f t="shared" si="2"/>
        <v>251.6</v>
      </c>
      <c r="E37" s="133">
        <f t="shared" si="2"/>
        <v>50.32</v>
      </c>
    </row>
    <row r="38" spans="1:5" ht="139.5" customHeight="1">
      <c r="A38" s="4" t="s">
        <v>212</v>
      </c>
      <c r="B38" s="124" t="s">
        <v>278</v>
      </c>
      <c r="C38" s="98">
        <v>500</v>
      </c>
      <c r="D38" s="99">
        <v>251.6</v>
      </c>
      <c r="E38" s="133">
        <f>D38*100/C38</f>
        <v>50.32</v>
      </c>
    </row>
    <row r="39" spans="1:5" ht="45" customHeight="1">
      <c r="A39" s="4" t="s">
        <v>106</v>
      </c>
      <c r="B39" s="124" t="s">
        <v>107</v>
      </c>
      <c r="C39" s="98"/>
      <c r="D39" s="99">
        <f>D40</f>
        <v>321.3</v>
      </c>
      <c r="E39" s="133"/>
    </row>
    <row r="40" spans="1:5" ht="139.5" customHeight="1">
      <c r="A40" s="4" t="s">
        <v>287</v>
      </c>
      <c r="B40" s="130" t="s">
        <v>288</v>
      </c>
      <c r="C40" s="98"/>
      <c r="D40" s="99">
        <f>D41</f>
        <v>321.3</v>
      </c>
      <c r="E40" s="133"/>
    </row>
    <row r="41" spans="1:5" ht="139.5" customHeight="1">
      <c r="A41" s="4" t="s">
        <v>289</v>
      </c>
      <c r="B41" s="124" t="s">
        <v>290</v>
      </c>
      <c r="C41" s="98"/>
      <c r="D41" s="99">
        <v>321.3</v>
      </c>
      <c r="E41" s="133"/>
    </row>
    <row r="42" spans="1:5" ht="45" customHeight="1">
      <c r="A42" s="14" t="s">
        <v>262</v>
      </c>
      <c r="B42" s="125" t="s">
        <v>279</v>
      </c>
      <c r="C42" s="118">
        <f aca="true" t="shared" si="3" ref="C42:E43">C43</f>
        <v>151.7</v>
      </c>
      <c r="D42" s="119">
        <f t="shared" si="3"/>
        <v>26</v>
      </c>
      <c r="E42" s="134">
        <f t="shared" si="3"/>
        <v>17.13909030982202</v>
      </c>
    </row>
    <row r="43" spans="1:5" ht="45" customHeight="1">
      <c r="A43" s="4" t="s">
        <v>264</v>
      </c>
      <c r="B43" s="34" t="s">
        <v>263</v>
      </c>
      <c r="C43" s="98">
        <f t="shared" si="3"/>
        <v>151.7</v>
      </c>
      <c r="D43" s="99">
        <f t="shared" si="3"/>
        <v>26</v>
      </c>
      <c r="E43" s="133">
        <f t="shared" si="3"/>
        <v>17.13909030982202</v>
      </c>
    </row>
    <row r="44" spans="1:5" ht="79.5" customHeight="1">
      <c r="A44" s="4" t="s">
        <v>265</v>
      </c>
      <c r="B44" s="34" t="s">
        <v>266</v>
      </c>
      <c r="C44" s="98">
        <v>151.7</v>
      </c>
      <c r="D44" s="99">
        <v>26</v>
      </c>
      <c r="E44" s="133">
        <f>D44*100/C44</f>
        <v>17.13909030982202</v>
      </c>
    </row>
    <row r="45" spans="1:5" ht="15">
      <c r="A45" s="14" t="s">
        <v>270</v>
      </c>
      <c r="B45" s="59" t="s">
        <v>205</v>
      </c>
      <c r="C45" s="101">
        <f>C46</f>
        <v>24148</v>
      </c>
      <c r="D45" s="102">
        <f>D46</f>
        <v>4059.2</v>
      </c>
      <c r="E45" s="135">
        <f>E46</f>
        <v>16.809673678979625</v>
      </c>
    </row>
    <row r="46" spans="1:5" ht="51" customHeight="1">
      <c r="A46" s="117" t="s">
        <v>271</v>
      </c>
      <c r="B46" s="38" t="s">
        <v>110</v>
      </c>
      <c r="C46" s="85">
        <f>C47+C52+C55</f>
        <v>24148</v>
      </c>
      <c r="D46" s="88">
        <f>D47+D55</f>
        <v>4059.2</v>
      </c>
      <c r="E46" s="80">
        <f>D46*100/C46</f>
        <v>16.809673678979625</v>
      </c>
    </row>
    <row r="47" spans="1:5" ht="34.5" customHeight="1">
      <c r="A47" s="117" t="s">
        <v>242</v>
      </c>
      <c r="B47" s="126" t="s">
        <v>236</v>
      </c>
      <c r="C47" s="87">
        <f>C48+C50</f>
        <v>16124</v>
      </c>
      <c r="D47" s="88">
        <f>D48+D50</f>
        <v>3918</v>
      </c>
      <c r="E47" s="80">
        <f>E48+E50</f>
        <v>24.99043245311902</v>
      </c>
    </row>
    <row r="48" spans="1:5" ht="34.5" customHeight="1">
      <c r="A48" s="16" t="s">
        <v>267</v>
      </c>
      <c r="B48" s="121" t="s">
        <v>269</v>
      </c>
      <c r="C48" s="103">
        <f>C49</f>
        <v>15678</v>
      </c>
      <c r="D48" s="104">
        <f>D49</f>
        <v>3918</v>
      </c>
      <c r="E48" s="116">
        <f>E49</f>
        <v>24.99043245311902</v>
      </c>
    </row>
    <row r="49" spans="1:5" ht="64.5" customHeight="1">
      <c r="A49" s="16" t="s">
        <v>268</v>
      </c>
      <c r="B49" s="122" t="s">
        <v>272</v>
      </c>
      <c r="C49" s="103">
        <v>15678</v>
      </c>
      <c r="D49" s="104">
        <v>3918</v>
      </c>
      <c r="E49" s="116">
        <f>D49*100/C49</f>
        <v>24.99043245311902</v>
      </c>
    </row>
    <row r="50" spans="1:5" ht="60" customHeight="1">
      <c r="A50" s="16" t="s">
        <v>251</v>
      </c>
      <c r="B50" s="63" t="s">
        <v>254</v>
      </c>
      <c r="C50" s="103">
        <f>C51</f>
        <v>446</v>
      </c>
      <c r="D50" s="104">
        <f>D51</f>
        <v>0</v>
      </c>
      <c r="E50" s="116">
        <f>E51</f>
        <v>0</v>
      </c>
    </row>
    <row r="51" spans="1:5" ht="60" customHeight="1">
      <c r="A51" s="16" t="s">
        <v>252</v>
      </c>
      <c r="B51" s="63" t="s">
        <v>253</v>
      </c>
      <c r="C51" s="103">
        <v>446</v>
      </c>
      <c r="D51" s="104">
        <v>0</v>
      </c>
      <c r="E51" s="116">
        <v>0</v>
      </c>
    </row>
    <row r="52" spans="1:5" ht="45" customHeight="1" thickBot="1">
      <c r="A52" s="117" t="s">
        <v>243</v>
      </c>
      <c r="B52" s="74" t="s">
        <v>258</v>
      </c>
      <c r="C52" s="105">
        <f>C54+C53</f>
        <v>7514.200000000001</v>
      </c>
      <c r="D52" s="106">
        <f>D54+D53</f>
        <v>0</v>
      </c>
      <c r="E52" s="120">
        <f>E54</f>
        <v>0</v>
      </c>
    </row>
    <row r="53" spans="1:5" ht="129.75" customHeight="1" thickBot="1">
      <c r="A53" s="112" t="s">
        <v>257</v>
      </c>
      <c r="B53" s="113" t="s">
        <v>261</v>
      </c>
      <c r="C53" s="107">
        <v>4076.3</v>
      </c>
      <c r="D53" s="104">
        <v>0</v>
      </c>
      <c r="E53" s="116">
        <v>0</v>
      </c>
    </row>
    <row r="54" spans="1:5" ht="34.5" customHeight="1" thickBot="1">
      <c r="A54" s="75" t="s">
        <v>247</v>
      </c>
      <c r="B54" s="77" t="s">
        <v>248</v>
      </c>
      <c r="C54" s="107">
        <v>3437.9</v>
      </c>
      <c r="D54" s="104">
        <v>0</v>
      </c>
      <c r="E54" s="116">
        <v>0</v>
      </c>
    </row>
    <row r="55" spans="1:5" ht="34.5" customHeight="1">
      <c r="A55" s="127" t="s">
        <v>244</v>
      </c>
      <c r="B55" s="43" t="s">
        <v>237</v>
      </c>
      <c r="C55" s="85" t="str">
        <f aca="true" t="shared" si="4" ref="C55:E56">C56</f>
        <v>509,8</v>
      </c>
      <c r="D55" s="88">
        <f t="shared" si="4"/>
        <v>141.2</v>
      </c>
      <c r="E55" s="80">
        <f t="shared" si="4"/>
        <v>27.697136131816393</v>
      </c>
    </row>
    <row r="56" spans="1:5" ht="64.5" customHeight="1">
      <c r="A56" s="16" t="s">
        <v>245</v>
      </c>
      <c r="B56" s="32" t="s">
        <v>167</v>
      </c>
      <c r="C56" s="108" t="str">
        <f t="shared" si="4"/>
        <v>509,8</v>
      </c>
      <c r="D56" s="89">
        <f t="shared" si="4"/>
        <v>141.2</v>
      </c>
      <c r="E56" s="76">
        <f t="shared" si="4"/>
        <v>27.697136131816393</v>
      </c>
    </row>
    <row r="57" spans="1:5" ht="64.5" customHeight="1" thickBot="1">
      <c r="A57" s="16" t="s">
        <v>246</v>
      </c>
      <c r="B57" s="32" t="s">
        <v>260</v>
      </c>
      <c r="C57" s="109" t="s">
        <v>259</v>
      </c>
      <c r="D57" s="89">
        <v>141.2</v>
      </c>
      <c r="E57" s="76">
        <f>D57*100/C57</f>
        <v>27.697136131816393</v>
      </c>
    </row>
    <row r="58" spans="1:5" ht="22.5" customHeight="1" thickBot="1">
      <c r="A58" s="115"/>
      <c r="B58" s="114" t="s">
        <v>80</v>
      </c>
      <c r="C58" s="85">
        <f>+C9+C45</f>
        <v>45981.600000000006</v>
      </c>
      <c r="D58" s="80">
        <f>D9+D45</f>
        <v>9292.900000000001</v>
      </c>
      <c r="E58" s="80">
        <f>D58*100/C58</f>
        <v>20.210040537954313</v>
      </c>
    </row>
    <row r="59" spans="1:3" ht="13.5" customHeight="1">
      <c r="A59" s="5"/>
      <c r="B59" s="8"/>
      <c r="C59" s="9"/>
    </row>
    <row r="60" spans="1:3" ht="15">
      <c r="A60" s="7"/>
      <c r="B60" s="6"/>
      <c r="C60" s="10"/>
    </row>
    <row r="61" spans="1:3" ht="12">
      <c r="A61" s="6"/>
      <c r="C61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875" style="0" customWidth="1"/>
    <col min="4" max="4" width="10.50390625" style="0" customWidth="1"/>
    <col min="5" max="5" width="11.00390625" style="0" customWidth="1"/>
  </cols>
  <sheetData>
    <row r="1" spans="2:4" ht="13.5">
      <c r="B1" s="138" t="s">
        <v>92</v>
      </c>
      <c r="C1" s="138"/>
      <c r="D1" s="1"/>
    </row>
    <row r="2" spans="2:3" ht="12.75" customHeight="1">
      <c r="B2" s="139"/>
      <c r="C2" s="139"/>
    </row>
    <row r="3" spans="2:3" ht="15" customHeight="1">
      <c r="B3" s="139"/>
      <c r="C3" s="139"/>
    </row>
    <row r="4" spans="2:3" ht="15" customHeight="1">
      <c r="B4" s="140"/>
      <c r="C4" s="140"/>
    </row>
    <row r="5" spans="1:3" ht="15.75" customHeight="1">
      <c r="A5" s="137" t="s">
        <v>196</v>
      </c>
      <c r="B5" s="137"/>
      <c r="C5" s="137"/>
    </row>
    <row r="6" ht="1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1.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1.5">
      <c r="A72" s="24" t="s">
        <v>113</v>
      </c>
      <c r="B72" s="35" t="s">
        <v>114</v>
      </c>
      <c r="C72" s="57"/>
      <c r="D72" s="57"/>
      <c r="E72" s="57"/>
    </row>
    <row r="73" spans="1:5" ht="30.7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1.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7.25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1.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77.25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">
      <c r="A117" s="6"/>
      <c r="B117" s="6"/>
      <c r="C117" s="10"/>
    </row>
    <row r="118" ht="12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2021-04-08T09:42:01Z</cp:lastPrinted>
  <dcterms:created xsi:type="dcterms:W3CDTF">2007-03-16T06:38:42Z</dcterms:created>
  <dcterms:modified xsi:type="dcterms:W3CDTF">2021-04-08T09:42:04Z</dcterms:modified>
  <cp:category/>
  <cp:version/>
  <cp:contentType/>
  <cp:contentStatus/>
</cp:coreProperties>
</file>