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0380" windowHeight="8328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<sst xmlns="http://schemas.openxmlformats.org/spreadsheetml/2006/main" count="347" uniqueCount="320">
  <si>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</si>
  <si>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</si>
  <si>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</si>
  <si>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</si>
  <si>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</si>
  <si>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</si>
  <si>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</si>
  <si>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</si>
  <si>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</si>
  <si>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</si>
  <si>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</si>
  <si>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</si>
  <si>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</si>
  <si>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</si>
  <si>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</si>
  <si>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</si>
  <si>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</si>
  <si>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</si>
  <si>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</si>
  <si>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</si>
  <si>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</si>
  <si>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</si>
  <si>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</si>
  <si>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</si>
  <si>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</si>
  <si>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</si>
  <si>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</si>
  <si>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</si>
  <si>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</si>
  <si>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</si>
  <si>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</si>
  <si>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</si>
  <si>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</si>
  <si>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</si>
  <si>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</si>
  <si>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</si>
  <si>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</si>
  <si>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</si>
  <si>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</si>
  <si>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</si>
  <si>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</si>
  <si>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</si>
  <si>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</si>
  <si>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</si>
  <si>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</si>
  <si>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</si>
  <si>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</si>
  <si>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</si>
  <si>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</si>
  <si>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</si>
  <si>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</si>
  <si>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</si>
  <si>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</si>
  <si>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</si>
  <si>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</si>
  <si>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</si>
  <si>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</si>
  <si>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</si>
  <si>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</si>
  <si>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</si>
  <si>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</si>
  <si>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</si>
  <si>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</si>
  <si>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</si>
  <si>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</si>
  <si>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</si>
  <si>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</si>
  <si>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</si>
  <si>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</si>
  <si>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</si>
  <si>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</si>
  <si>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</si>
  <si>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</si>
  <si>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</si>
  <si>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</si>
  <si>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</si>
  <si>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</si>
  <si>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</si>
  <si>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</si>
  <si>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</si>
  <si>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</si>
  <si>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</si>
  <si>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</si>
  <si>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</si>
  <si>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</si>
  <si>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</si>
  <si>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</si>
  <si>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</si>
  <si>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</si>
  <si>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</si>
  <si>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</si>
  <si>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</si>
  <si>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</si>
  <si>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</si>
  <si>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</si>
  <si>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</si>
  <si>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</si>
  <si>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</si>
  <si>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</si>
  <si>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</si>
  <si>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</si>
  <si>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</si>
  <si>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</si>
  <si>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</si>
  <si>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</si>
  <si>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</si>
  <si>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</si>
  <si>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</si>
  <si>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</si>
  <si>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</si>
  <si>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</si>
  <si>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</si>
  <si>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</si>
  <si>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</si>
  <si>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</si>
  <si>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</si>
  <si>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</si>
  <si>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</si>
  <si>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</si>
  <si>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</si>
  <si>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</si>
  <si>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</si>
  <si>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</si>
  <si>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</si>
  <si>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</si>
  <si>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</si>
  <si>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</si>
  <si>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</si>
  <si>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</si>
  <si>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</si>
  <si>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</si>
  <si>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</si>
  <si>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</si>
  <si>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</si>
  <si>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</si>
  <si>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</si>
  <si>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</si>
  <si>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</si>
  <si>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</si>
  <si>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</si>
  <si>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</si>
  <si>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</si>
  <si>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</si>
  <si>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</si>
  <si>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</si>
  <si>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</si>
  <si>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</si>
  <si>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</si>
  <si>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</si>
  <si>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</si>
  <si>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</si>
  <si>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</si>
  <si>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</si>
  <si>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</si>
  <si>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</si>
  <si>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</si>
  <si>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</si>
  <si>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</si>
  <si>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</si>
  <si>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</si>
  <si>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</si>
  <si>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</si>
  <si>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</si>
  <si>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</si>
  <si>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</si>
  <si>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</si>
  <si>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</si>
  <si>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</si>
  <si>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</si>
  <si>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</si>
  <si>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</si>
  <si>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</si>
  <si>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</si>
  <si>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</si>
  <si>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</si>
  <si>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</si>
  <si>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</si>
  <si>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</si>
  <si>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</si>
  <si>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</si>
  <si>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</si>
  <si>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</si>
  <si>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</si>
  <si>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</si>
  <si>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</si>
  <si>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</si>
  <si>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</si>
  <si>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</si>
  <si>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</si>
  <si>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</si>
  <si>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</si>
  <si>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</si>
  <si>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</si>
  <si>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</si>
  <si>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</si>
  <si>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</si>
  <si>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</si>
  <si>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</si>
  <si>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</si>
  <si>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</si>
  <si>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</si>
  <si>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</si>
  <si>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</si>
  <si>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</si>
  <si>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</si>
  <si>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</si>
  <si>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</si>
  <si>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</si>
  <si>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</si>
  <si>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</si>
  <si>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</si>
  <si>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 xml:space="preserve">000 1 11 09040 00 0000 120 </t>
  </si>
  <si>
    <t>000 1 11 09045 10 0000 120</t>
  </si>
  <si>
    <t>000 1 01 02010 01 0000 110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</si>
  <si>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</si>
  <si>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</si>
  <si>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</si>
  <si>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</si>
  <si>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</si>
  <si>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Налог на доходы физических лиц с доходов, полученных от осуществления деятельности физическими  лицами 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 и других лиц, занимающихся частной практикой в соответствии  со статьей 227 Налогового кодекса Российской Федерации</t>
  </si>
  <si>
    <t>Налог на доходы физических лиц с доходов, полученных  физическими лицами в соответствии со статьей 228                     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</si>
  <si>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</si>
  <si>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Налоги на товары(работы,услуги,реализуемые на территории Российской Федерации</t>
  </si>
  <si>
    <t xml:space="preserve">0001 01 02020 01 0000 110           </t>
  </si>
  <si>
    <t xml:space="preserve">000 1 01 02030 01 0000 110            </t>
  </si>
  <si>
    <t>000 1 06 06043 10 0000 110</t>
  </si>
  <si>
    <t>000 1 06 06033 10 0000 110</t>
  </si>
  <si>
    <t>Земельный налог с организаций,обладающих земельным участком ,расположенным в границах сельских поселений.</t>
  </si>
  <si>
    <t>Земельный налог с физических лиц,обладающих земельным участком расположенным в границах сельских поселений.</t>
  </si>
  <si>
    <t>тыс.рублей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</si>
  <si>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</si>
  <si>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</si>
  <si>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</si>
  <si>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</si>
  <si>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</si>
  <si>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</si>
  <si>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</si>
  <si>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</si>
  <si>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</si>
  <si>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1 11 05020 00 0000 120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</si>
  <si>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</si>
  <si>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</si>
  <si>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000 2 02 10000 00 0000 150</t>
  </si>
  <si>
    <t>000 2 02 20000 00 0000 150</t>
  </si>
  <si>
    <t>000 2 02 30000 00 0000 150</t>
  </si>
  <si>
    <t>000 2 02 35118 00 0000 150</t>
  </si>
  <si>
    <t>000 2 02 35118 10 0000 150</t>
  </si>
  <si>
    <t>000 2 02 29999 10 0000 150</t>
  </si>
  <si>
    <t>Прочие субсидии бюджетам сельских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</si>
  <si>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</si>
  <si>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</si>
  <si>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000 2 02 16001 00 0000 150</t>
  </si>
  <si>
    <t>000 2 02 16001 10 0000 150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</si>
  <si>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</si>
  <si>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Дотации  на выравнивание  бюджетной обеспеченности из бюджетов муниципальных районов,городских округов с внутригородским делением</t>
  </si>
  <si>
    <t>000 1 08 07170 01 0000 110</t>
  </si>
  <si>
    <t>000 1 08 07175 01 0000 110</t>
  </si>
  <si>
    <t>000 2 02 20216 10 0000 150</t>
  </si>
  <si>
    <t>Субсидии бюджетам бюджетной системы Российской Федерации (межбюджетные субсидии)</t>
  </si>
  <si>
    <t>Субсидии бюджетам сельских поселений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домов,проездов к дворовым территориям многоквартирных домов населенных пунктов</t>
  </si>
  <si>
    <t>000 1 17 00000 00 0000 000</t>
  </si>
  <si>
    <t>Инициативные платежи</t>
  </si>
  <si>
    <t>000 1 17 15000 00 0000 150</t>
  </si>
  <si>
    <t>000 2 02 15001 00 0000 150</t>
  </si>
  <si>
    <t>000 2 02 15001 10 0000 150</t>
  </si>
  <si>
    <t>Дотации на выравнивание бюджетной обеспеченности</t>
  </si>
  <si>
    <t>000 2 00 00000 00 0000 000</t>
  </si>
  <si>
    <t>000 2 02 00000 00 0000 000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</si>
  <si>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</si>
  <si>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1 11 05025 10 0000 120</t>
  </si>
  <si>
    <t>000 1 11 09000 00 0000 120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</si>
  <si>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</si>
  <si>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</si>
  <si>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</si>
  <si>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</si>
  <si>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</t>
  </si>
  <si>
    <t>000 1 03 02000 01 0000 110</t>
  </si>
  <si>
    <t>Приложение № 1</t>
  </si>
  <si>
    <t>к постановлению</t>
  </si>
  <si>
    <t>назначено</t>
  </si>
  <si>
    <t>исполнено</t>
  </si>
  <si>
    <t>%</t>
  </si>
  <si>
    <t>000 1 14 02050 10 0000410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</si>
  <si>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</si>
  <si>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</si>
  <si>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</si>
  <si>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 ,САНКЦИИ ,ВОЗМЕЩЕНИЕ УЩЕРБА</t>
  </si>
  <si>
    <t>000 1 16 10000 00 0000 140</t>
  </si>
  <si>
    <t>Платежи в целях возмещения причиненного ущерба(убытков)</t>
  </si>
  <si>
    <t>000 1 16 10123 01 0101 140</t>
  </si>
  <si>
    <t>000 1 16 07000 00 0000 140</t>
  </si>
  <si>
    <t>000 1 16 07010 00 0000 140</t>
  </si>
  <si>
    <t>000 1 16 07010 10 0000 140</t>
  </si>
  <si>
    <t>Доходы от денежных взысканий (штрафов),поступающих в счет погашения задолженности ,образовавшейся до 1 января 2020года ,подлежащие зачислению в бюджет муниципального образования по нормативам ,действующим в 2019году (доходы бюджетов сельских поселений за исключением доходов ,направляемых на формирование муниципального дорожного фонда ,а также иных платежей в случае принятия решения финансовым органом муниципального образования о (раздельном учете задолженности)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</si>
  <si>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</si>
  <si>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</si>
  <si>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</si>
  <si>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000 1 17 15030 10 0002 150</t>
  </si>
  <si>
    <t>Инициативные платежи,зачисляемыев бюджеты сельских поселений(средства ,поступающие на приобретение оборудования для споротивной (игровой ,спортивно-игровой )площадки)</t>
  </si>
  <si>
    <t>523,5</t>
  </si>
  <si>
    <t>000 2 07 00000 00 0000 000</t>
  </si>
  <si>
    <t>000 2 07 05000 10 0000 150</t>
  </si>
  <si>
    <t>000 2 07 05030 10 0000 150</t>
  </si>
  <si>
    <t xml:space="preserve">Прочие безвозмездные поступления </t>
  </si>
  <si>
    <t>Прочие безвозмездные поступления в бюджеты сельских поселений</t>
  </si>
  <si>
    <t>Субвенции бюджетам на осуществление первичного воинского учета органами местного самоуправления поселений ,муниципальных городских округов</t>
  </si>
  <si>
    <t>Поступление доходов в Бюджет Тюльганского поссовета  Тюльганского района Оренбургской области по кодам видов доходов, подвидов доходов на 2022год и на плановый период 2023 и 2024годов исполнение за полугодие 2022год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</si>
  <si>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</si>
  <si>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</si>
  <si>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</si>
  <si>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перечисленния части прибыли государственных и муниципальных унитарных предприятий,остающейся после уплаты налогов и обязательных платежей</t>
  </si>
  <si>
    <t>000 1 11 07015 10 0000 120</t>
  </si>
  <si>
    <t>Доходы от перечисленния части прибыли ,остающейся после уплаты налогов и иных обязательных платежей муниципальных унитарных предприятий ,созданных сельскими поселениями</t>
  </si>
  <si>
    <t>000 2 02 40000 00 0000 150</t>
  </si>
  <si>
    <t>000 2 02 49999 00 0000 150</t>
  </si>
  <si>
    <t>000 2 02 49999 10 0000 150</t>
  </si>
  <si>
    <t>Прочие межбюджетные трансферты ,передаваемые бюджетам</t>
  </si>
  <si>
    <t>Прочие межбюджетные трансферты ,передаваемые бюджетам сельских поселений</t>
  </si>
  <si>
    <t>31,2</t>
  </si>
  <si>
    <t>от 13.07.2022 года № 58-п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</si>
</sst>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6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2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vertical="justify"/>
    </xf>
    <xf numFmtId="0" fontId="1" fillId="0" borderId="0" xfId="0" applyFont="1" applyAlignment="1">
      <alignment wrapText="1"/>
    </xf>
    <xf numFmtId="0" fontId="3" fillId="32" borderId="0" xfId="0" applyFont="1" applyFill="1" applyAlignment="1">
      <alignment horizontal="left"/>
    </xf>
    <xf numFmtId="0" fontId="13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1" fillId="0" borderId="23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5" fillId="0" borderId="23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/>
    </xf>
    <xf numFmtId="2" fontId="12" fillId="0" borderId="10" xfId="0" applyNumberFormat="1" applyFont="1" applyBorder="1" applyAlignment="1">
      <alignment vertical="justify"/>
    </xf>
    <xf numFmtId="0" fontId="11" fillId="0" borderId="23" xfId="0" applyFont="1" applyBorder="1" applyAlignment="1">
      <alignment horizontal="justify" vertical="top" wrapText="1"/>
    </xf>
    <xf numFmtId="176" fontId="2" fillId="0" borderId="10" xfId="0" applyNumberFormat="1" applyFont="1" applyBorder="1" applyAlignment="1">
      <alignment vertical="top" wrapText="1"/>
    </xf>
    <xf numFmtId="2" fontId="16" fillId="0" borderId="10" xfId="0" applyNumberFormat="1" applyFont="1" applyBorder="1" applyAlignment="1">
      <alignment vertical="top" wrapText="1"/>
    </xf>
    <xf numFmtId="2" fontId="17" fillId="0" borderId="10" xfId="0" applyNumberFormat="1" applyFont="1" applyBorder="1" applyAlignment="1">
      <alignment vertical="justify"/>
    </xf>
    <xf numFmtId="2" fontId="2" fillId="0" borderId="10" xfId="0" applyNumberFormat="1" applyFont="1" applyBorder="1" applyAlignment="1">
      <alignment vertical="top" wrapText="1"/>
    </xf>
    <xf numFmtId="0" fontId="54" fillId="0" borderId="24" xfId="0" applyFont="1" applyBorder="1" applyAlignment="1">
      <alignment horizontal="center" vertical="top" wrapText="1"/>
    </xf>
    <xf numFmtId="0" fontId="54" fillId="0" borderId="25" xfId="0" applyFont="1" applyBorder="1" applyAlignment="1">
      <alignment horizontal="justify" vertical="top" wrapText="1"/>
    </xf>
    <xf numFmtId="0" fontId="55" fillId="0" borderId="25" xfId="0" applyFont="1" applyBorder="1" applyAlignment="1">
      <alignment horizontal="justify" vertical="top" wrapText="1"/>
    </xf>
    <xf numFmtId="2" fontId="16" fillId="0" borderId="10" xfId="0" applyNumberFormat="1" applyFont="1" applyBorder="1" applyAlignment="1">
      <alignment horizontal="right" vertical="top" wrapText="1"/>
    </xf>
    <xf numFmtId="2" fontId="16" fillId="0" borderId="10" xfId="0" applyNumberFormat="1" applyFont="1" applyBorder="1" applyAlignment="1">
      <alignment vertical="justify"/>
    </xf>
    <xf numFmtId="176" fontId="16" fillId="0" borderId="10" xfId="0" applyNumberFormat="1" applyFont="1" applyBorder="1" applyAlignment="1">
      <alignment horizontal="right" vertical="top" wrapText="1"/>
    </xf>
    <xf numFmtId="176" fontId="17" fillId="0" borderId="10" xfId="0" applyNumberFormat="1" applyFont="1" applyBorder="1" applyAlignment="1">
      <alignment vertical="justify"/>
    </xf>
    <xf numFmtId="0" fontId="17" fillId="0" borderId="10" xfId="0" applyFont="1" applyBorder="1" applyAlignment="1">
      <alignment vertical="justify"/>
    </xf>
    <xf numFmtId="176" fontId="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justify"/>
    </xf>
    <xf numFmtId="176" fontId="2" fillId="0" borderId="26" xfId="0" applyNumberFormat="1" applyFont="1" applyBorder="1" applyAlignment="1">
      <alignment horizontal="right" vertical="top" wrapText="1"/>
    </xf>
    <xf numFmtId="176" fontId="16" fillId="0" borderId="26" xfId="0" applyNumberFormat="1" applyFont="1" applyBorder="1" applyAlignment="1">
      <alignment horizontal="right" vertical="top" wrapText="1"/>
    </xf>
    <xf numFmtId="176" fontId="16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wrapText="1"/>
    </xf>
    <xf numFmtId="176" fontId="12" fillId="0" borderId="10" xfId="0" applyNumberFormat="1" applyFont="1" applyBorder="1" applyAlignment="1">
      <alignment/>
    </xf>
    <xf numFmtId="176" fontId="2" fillId="32" borderId="10" xfId="0" applyNumberFormat="1" applyFont="1" applyFill="1" applyBorder="1" applyAlignment="1">
      <alignment wrapText="1"/>
    </xf>
    <xf numFmtId="2" fontId="16" fillId="0" borderId="10" xfId="0" applyNumberFormat="1" applyFont="1" applyBorder="1" applyAlignment="1">
      <alignment horizontal="right" vertical="center" wrapText="1"/>
    </xf>
    <xf numFmtId="176" fontId="2" fillId="32" borderId="10" xfId="0" applyNumberFormat="1" applyFont="1" applyFill="1" applyBorder="1" applyAlignment="1">
      <alignment horizontal="right" wrapText="1"/>
    </xf>
    <xf numFmtId="176" fontId="12" fillId="0" borderId="10" xfId="0" applyNumberFormat="1" applyFont="1" applyBorder="1" applyAlignment="1">
      <alignment/>
    </xf>
    <xf numFmtId="176" fontId="16" fillId="0" borderId="10" xfId="0" applyNumberFormat="1" applyFont="1" applyBorder="1" applyAlignment="1">
      <alignment horizontal="right" wrapText="1"/>
    </xf>
    <xf numFmtId="176" fontId="2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0" fontId="1" fillId="0" borderId="27" xfId="0" applyFont="1" applyFill="1" applyBorder="1" applyAlignment="1">
      <alignment vertical="top" wrapText="1"/>
    </xf>
    <xf numFmtId="0" fontId="55" fillId="0" borderId="24" xfId="0" applyFont="1" applyBorder="1" applyAlignment="1">
      <alignment wrapText="1"/>
    </xf>
    <xf numFmtId="0" fontId="11" fillId="0" borderId="10" xfId="0" applyFont="1" applyBorder="1" applyAlignment="1">
      <alignment horizontal="justify" vertical="justify"/>
    </xf>
    <xf numFmtId="0" fontId="11" fillId="0" borderId="23" xfId="0" applyNumberFormat="1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176" fontId="16" fillId="0" borderId="10" xfId="0" applyNumberFormat="1" applyFont="1" applyBorder="1" applyAlignment="1">
      <alignment wrapText="1"/>
    </xf>
    <xf numFmtId="176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0" fontId="55" fillId="0" borderId="10" xfId="0" applyFont="1" applyBorder="1" applyAlignment="1">
      <alignment wrapText="1"/>
    </xf>
    <xf numFmtId="0" fontId="55" fillId="0" borderId="0" xfId="0" applyFont="1" applyAlignment="1">
      <alignment vertical="top" wrapText="1"/>
    </xf>
    <xf numFmtId="0" fontId="11" fillId="0" borderId="29" xfId="0" applyFont="1" applyBorder="1" applyAlignment="1">
      <alignment horizontal="justify" vertical="center" wrapText="1"/>
    </xf>
    <xf numFmtId="0" fontId="55" fillId="0" borderId="10" xfId="0" applyFont="1" applyBorder="1" applyAlignment="1">
      <alignment vertical="top" wrapText="1"/>
    </xf>
    <xf numFmtId="0" fontId="55" fillId="0" borderId="0" xfId="0" applyFont="1" applyAlignment="1">
      <alignment vertical="top"/>
    </xf>
    <xf numFmtId="0" fontId="54" fillId="0" borderId="10" xfId="0" applyFont="1" applyBorder="1" applyAlignment="1">
      <alignment horizontal="justify" wrapText="1"/>
    </xf>
    <xf numFmtId="0" fontId="1" fillId="32" borderId="11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55" fillId="0" borderId="24" xfId="0" applyFont="1" applyBorder="1" applyAlignment="1">
      <alignment horizontal="left" vertical="top" wrapText="1"/>
    </xf>
    <xf numFmtId="0" fontId="55" fillId="0" borderId="0" xfId="0" applyFont="1" applyBorder="1" applyAlignment="1">
      <alignment vertical="top" wrapText="1"/>
    </xf>
    <xf numFmtId="2" fontId="17" fillId="0" borderId="10" xfId="0" applyNumberFormat="1" applyFont="1" applyBorder="1" applyAlignment="1">
      <alignment vertical="top"/>
    </xf>
    <xf numFmtId="2" fontId="12" fillId="0" borderId="10" xfId="0" applyNumberFormat="1" applyFont="1" applyBorder="1" applyAlignment="1">
      <alignment vertical="top"/>
    </xf>
    <xf numFmtId="2" fontId="12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49" fontId="55" fillId="0" borderId="0" xfId="0" applyNumberFormat="1" applyFont="1" applyAlignment="1">
      <alignment vertical="top" wrapText="1"/>
    </xf>
    <xf numFmtId="177" fontId="12" fillId="0" borderId="10" xfId="0" applyNumberFormat="1" applyFont="1" applyBorder="1" applyAlignment="1">
      <alignment vertical="justify"/>
    </xf>
    <xf numFmtId="177" fontId="17" fillId="0" borderId="10" xfId="0" applyNumberFormat="1" applyFont="1" applyBorder="1" applyAlignment="1">
      <alignment vertical="justify"/>
    </xf>
    <xf numFmtId="177" fontId="17" fillId="0" borderId="10" xfId="0" applyNumberFormat="1" applyFont="1" applyBorder="1" applyAlignment="1">
      <alignment vertical="center"/>
    </xf>
    <xf numFmtId="0" fontId="3" fillId="0" borderId="30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3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view="pageBreakPreview" zoomScale="82" zoomScaleSheetLayoutView="82" zoomScalePageLayoutView="0" workbookViewId="0" topLeftCell="A1">
      <selection activeCell="C4" sqref="C4"/>
    </sheetView>
  </sheetViews>
  <sheetFormatPr defaultColWidth="9.00390625" defaultRowHeight="12.75"/>
  <cols>
    <col min="1" max="1" width="31.00390625" style="0" customWidth="1"/>
    <col min="2" max="2" width="41.50390625" style="0" customWidth="1"/>
    <col min="3" max="3" width="14.25390625" style="0" customWidth="1"/>
    <col min="4" max="4" width="12.50390625" style="0" customWidth="1"/>
    <col min="5" max="5" width="13.75390625" style="0" customWidth="1"/>
  </cols>
  <sheetData>
    <row r="1" spans="2:3" ht="15" customHeight="1">
      <c r="B1" s="58"/>
      <c r="C1" s="66" t="s">
        <v>277</v>
      </c>
    </row>
    <row r="2" spans="2:3" ht="12.75" customHeight="1">
      <c r="B2" s="60"/>
      <c r="C2" s="62" t="s">
        <v>278</v>
      </c>
    </row>
    <row r="3" spans="2:3" ht="15" customHeight="1">
      <c r="B3" s="60"/>
      <c r="C3" s="62" t="s">
        <v>319</v>
      </c>
    </row>
    <row r="4" spans="2:3" ht="15" customHeight="1">
      <c r="B4" s="61"/>
      <c r="C4" s="62"/>
    </row>
    <row r="5" spans="2:3" ht="22.5" customHeight="1">
      <c r="B5" s="61"/>
      <c r="C5" s="60"/>
    </row>
    <row r="6" spans="1:3" ht="75" customHeight="1">
      <c r="A6" s="140" t="s">
        <v>306</v>
      </c>
      <c r="B6" s="140"/>
      <c r="C6" s="140"/>
    </row>
    <row r="7" ht="13.5" thickBot="1">
      <c r="E7" t="s">
        <v>229</v>
      </c>
    </row>
    <row r="8" spans="1:5" ht="78.75" customHeight="1" thickBot="1">
      <c r="A8" s="11" t="s">
        <v>2</v>
      </c>
      <c r="B8" s="29" t="s">
        <v>1</v>
      </c>
      <c r="C8" s="52" t="s">
        <v>279</v>
      </c>
      <c r="D8" s="68" t="s">
        <v>280</v>
      </c>
      <c r="E8" s="68" t="s">
        <v>281</v>
      </c>
    </row>
    <row r="9" spans="1:5" ht="30" customHeight="1" thickBot="1">
      <c r="A9" s="123" t="s">
        <v>3</v>
      </c>
      <c r="B9" s="30" t="s">
        <v>230</v>
      </c>
      <c r="C9" s="85">
        <f>C10+C16+C22+C23+C29+C32+C51+C42+C45</f>
        <v>20820.55</v>
      </c>
      <c r="D9" s="86">
        <f>D10+D15+D21+D23+D32+D51+D42+D45+D29</f>
        <v>10789.739999999998</v>
      </c>
      <c r="E9" s="86">
        <f>D9*100/C9</f>
        <v>51.82255031687443</v>
      </c>
    </row>
    <row r="10" spans="1:5" ht="30" customHeight="1" thickBot="1">
      <c r="A10" s="123" t="s">
        <v>4</v>
      </c>
      <c r="B10" s="31" t="s">
        <v>5</v>
      </c>
      <c r="C10" s="87">
        <f>C11</f>
        <v>10006</v>
      </c>
      <c r="D10" s="80">
        <f>D11</f>
        <v>5448.98</v>
      </c>
      <c r="E10" s="80">
        <f>E11</f>
        <v>54.45712572456526</v>
      </c>
    </row>
    <row r="11" spans="1:5" ht="33.75" customHeight="1">
      <c r="A11" s="112" t="s">
        <v>10</v>
      </c>
      <c r="B11" s="33" t="s">
        <v>11</v>
      </c>
      <c r="C11" s="87">
        <f>C12+C13+C14</f>
        <v>10006</v>
      </c>
      <c r="D11" s="80">
        <f>D12+D13+D14</f>
        <v>5448.98</v>
      </c>
      <c r="E11" s="80">
        <f>D11*100/C11</f>
        <v>54.45712572456526</v>
      </c>
    </row>
    <row r="12" spans="1:5" ht="129.75" customHeight="1">
      <c r="A12" s="4" t="s">
        <v>213</v>
      </c>
      <c r="B12" s="70" t="s">
        <v>231</v>
      </c>
      <c r="C12" s="78">
        <v>9880</v>
      </c>
      <c r="D12" s="76">
        <v>5365.57</v>
      </c>
      <c r="E12" s="76">
        <f>D12*100/C12</f>
        <v>54.307388663967615</v>
      </c>
    </row>
    <row r="13" spans="1:5" ht="189.75" customHeight="1">
      <c r="A13" s="64" t="s">
        <v>223</v>
      </c>
      <c r="B13" s="71" t="s">
        <v>219</v>
      </c>
      <c r="C13" s="78">
        <v>97</v>
      </c>
      <c r="D13" s="76">
        <v>42.34</v>
      </c>
      <c r="E13" s="76">
        <f>D13*100/C13</f>
        <v>43.649484536082475</v>
      </c>
    </row>
    <row r="14" spans="1:5" ht="75" customHeight="1">
      <c r="A14" s="64" t="s">
        <v>224</v>
      </c>
      <c r="B14" s="72" t="s">
        <v>220</v>
      </c>
      <c r="C14" s="78">
        <v>29</v>
      </c>
      <c r="D14" s="76">
        <v>41.07</v>
      </c>
      <c r="E14" s="76">
        <f>D14*100/C14</f>
        <v>141.6206896551724</v>
      </c>
    </row>
    <row r="15" spans="1:5" ht="45" customHeight="1">
      <c r="A15" s="14" t="s">
        <v>214</v>
      </c>
      <c r="B15" s="65" t="s">
        <v>222</v>
      </c>
      <c r="C15" s="79">
        <f>C16</f>
        <v>2117.7499999999995</v>
      </c>
      <c r="D15" s="80">
        <f>D16</f>
        <v>1146.54</v>
      </c>
      <c r="E15" s="80">
        <f>E16</f>
        <v>54.13953488372094</v>
      </c>
    </row>
    <row r="16" spans="1:5" ht="45.75" customHeight="1">
      <c r="A16" s="14" t="s">
        <v>276</v>
      </c>
      <c r="B16" s="38" t="s">
        <v>221</v>
      </c>
      <c r="C16" s="79">
        <f>C17+C18+C19+C20</f>
        <v>2117.7499999999995</v>
      </c>
      <c r="D16" s="80">
        <f>D17+D18+D19+D20</f>
        <v>1146.54</v>
      </c>
      <c r="E16" s="80">
        <f>D16*100/C16</f>
        <v>54.13953488372094</v>
      </c>
    </row>
    <row r="17" spans="1:5" ht="114.75" customHeight="1">
      <c r="A17" s="4" t="s">
        <v>215</v>
      </c>
      <c r="B17" s="3" t="s">
        <v>232</v>
      </c>
      <c r="C17" s="81">
        <v>957.5</v>
      </c>
      <c r="D17" s="76">
        <v>564.35</v>
      </c>
      <c r="E17" s="76">
        <f>D17*100/C17</f>
        <v>58.93994778067885</v>
      </c>
    </row>
    <row r="18" spans="1:5" ht="150" customHeight="1">
      <c r="A18" s="4" t="s">
        <v>216</v>
      </c>
      <c r="B18" s="3" t="s">
        <v>233</v>
      </c>
      <c r="C18" s="81">
        <v>5.3</v>
      </c>
      <c r="D18" s="76">
        <v>3.32</v>
      </c>
      <c r="E18" s="76">
        <f>D18*100/C18</f>
        <v>62.64150943396227</v>
      </c>
    </row>
    <row r="19" spans="1:5" ht="135" customHeight="1">
      <c r="A19" s="4" t="s">
        <v>217</v>
      </c>
      <c r="B19" s="3" t="s">
        <v>234</v>
      </c>
      <c r="C19" s="81">
        <v>1275.02</v>
      </c>
      <c r="D19" s="76">
        <v>650.1</v>
      </c>
      <c r="E19" s="76">
        <f>D19*100/C19</f>
        <v>50.98743549120798</v>
      </c>
    </row>
    <row r="20" spans="1:5" ht="135" customHeight="1">
      <c r="A20" s="4" t="s">
        <v>218</v>
      </c>
      <c r="B20" s="3" t="s">
        <v>235</v>
      </c>
      <c r="C20" s="81">
        <v>-120.07</v>
      </c>
      <c r="D20" s="76">
        <v>-71.23</v>
      </c>
      <c r="E20" s="76">
        <f>D20*100/C20</f>
        <v>59.323727825435164</v>
      </c>
    </row>
    <row r="21" spans="1:6" ht="17.25" customHeight="1">
      <c r="A21" s="112" t="s">
        <v>15</v>
      </c>
      <c r="B21" s="33" t="s">
        <v>16</v>
      </c>
      <c r="C21" s="87">
        <f>C22</f>
        <v>0</v>
      </c>
      <c r="D21" s="89">
        <f>D22</f>
        <v>42.23</v>
      </c>
      <c r="E21" s="80">
        <f>E22</f>
        <v>0</v>
      </c>
      <c r="F21" s="67"/>
    </row>
    <row r="22" spans="1:5" ht="31.5" customHeight="1">
      <c r="A22" s="16" t="s">
        <v>19</v>
      </c>
      <c r="B22" s="35" t="s">
        <v>20</v>
      </c>
      <c r="C22" s="90">
        <v>0</v>
      </c>
      <c r="D22" s="91">
        <v>42.23</v>
      </c>
      <c r="E22" s="76">
        <v>0</v>
      </c>
    </row>
    <row r="23" spans="1:5" ht="19.5" customHeight="1">
      <c r="A23" s="112" t="s">
        <v>21</v>
      </c>
      <c r="B23" s="33" t="s">
        <v>22</v>
      </c>
      <c r="C23" s="87">
        <f>C24+C26</f>
        <v>7044</v>
      </c>
      <c r="D23" s="80">
        <f>D24+D26</f>
        <v>3420.68</v>
      </c>
      <c r="E23" s="80">
        <f>D23*100/C23</f>
        <v>48.56161272004543</v>
      </c>
    </row>
    <row r="24" spans="1:5" ht="31.5" customHeight="1">
      <c r="A24" s="16" t="s">
        <v>206</v>
      </c>
      <c r="B24" s="35" t="s">
        <v>208</v>
      </c>
      <c r="C24" s="90">
        <f>C25</f>
        <v>1358</v>
      </c>
      <c r="D24" s="76">
        <f>D25</f>
        <v>297.43</v>
      </c>
      <c r="E24" s="76">
        <f>E25</f>
        <v>21.9020618556701</v>
      </c>
    </row>
    <row r="25" spans="1:5" ht="87.75" customHeight="1">
      <c r="A25" s="16" t="s">
        <v>207</v>
      </c>
      <c r="B25" s="36" t="s">
        <v>238</v>
      </c>
      <c r="C25" s="90">
        <v>1358</v>
      </c>
      <c r="D25" s="76">
        <v>297.43</v>
      </c>
      <c r="E25" s="76">
        <f>D25*100/C25</f>
        <v>21.9020618556701</v>
      </c>
    </row>
    <row r="26" spans="1:5" ht="30" customHeight="1">
      <c r="A26" s="16" t="s">
        <v>209</v>
      </c>
      <c r="B26" s="35" t="s">
        <v>210</v>
      </c>
      <c r="C26" s="90">
        <f>C27+C28</f>
        <v>5686</v>
      </c>
      <c r="D26" s="76">
        <f>D27+D28</f>
        <v>3123.25</v>
      </c>
      <c r="E26" s="76">
        <f>D26*100/C26</f>
        <v>54.928772423496305</v>
      </c>
    </row>
    <row r="27" spans="1:5" ht="60" customHeight="1">
      <c r="A27" s="16" t="s">
        <v>226</v>
      </c>
      <c r="B27" s="73" t="s">
        <v>227</v>
      </c>
      <c r="C27" s="92">
        <v>5198</v>
      </c>
      <c r="D27" s="76">
        <v>2975.27</v>
      </c>
      <c r="E27" s="76">
        <f>D27*100/C27</f>
        <v>57.23874567141208</v>
      </c>
    </row>
    <row r="28" spans="1:5" ht="64.5" customHeight="1" thickBot="1">
      <c r="A28" s="16" t="s">
        <v>225</v>
      </c>
      <c r="B28" s="73" t="s">
        <v>228</v>
      </c>
      <c r="C28" s="92">
        <v>488</v>
      </c>
      <c r="D28" s="76">
        <v>147.98</v>
      </c>
      <c r="E28" s="76">
        <f>D28*100/C28</f>
        <v>30.323770491803273</v>
      </c>
    </row>
    <row r="29" spans="1:5" ht="64.5" customHeight="1" thickBot="1">
      <c r="A29" s="82" t="s">
        <v>29</v>
      </c>
      <c r="B29" s="83" t="s">
        <v>30</v>
      </c>
      <c r="C29" s="93">
        <f aca="true" t="shared" si="0" ref="C29:E30">C30</f>
        <v>1</v>
      </c>
      <c r="D29" s="80">
        <f t="shared" si="0"/>
        <v>0</v>
      </c>
      <c r="E29" s="80">
        <f t="shared" si="0"/>
        <v>0</v>
      </c>
    </row>
    <row r="30" spans="1:5" ht="99.75" customHeight="1" thickBot="1">
      <c r="A30" s="124" t="s">
        <v>255</v>
      </c>
      <c r="B30" s="84" t="s">
        <v>249</v>
      </c>
      <c r="C30" s="92">
        <f t="shared" si="0"/>
        <v>1</v>
      </c>
      <c r="D30" s="76">
        <f t="shared" si="0"/>
        <v>0</v>
      </c>
      <c r="E30" s="76">
        <f t="shared" si="0"/>
        <v>0</v>
      </c>
    </row>
    <row r="31" spans="1:5" ht="124.5" customHeight="1" thickBot="1">
      <c r="A31" s="124" t="s">
        <v>256</v>
      </c>
      <c r="B31" s="106" t="s">
        <v>250</v>
      </c>
      <c r="C31" s="92">
        <v>1</v>
      </c>
      <c r="D31" s="76">
        <v>0</v>
      </c>
      <c r="E31" s="76">
        <f>D31*100/C31</f>
        <v>0</v>
      </c>
    </row>
    <row r="32" spans="1:5" ht="60" customHeight="1">
      <c r="A32" s="14" t="s">
        <v>46</v>
      </c>
      <c r="B32" s="105" t="s">
        <v>47</v>
      </c>
      <c r="C32" s="94">
        <f>C33+C40</f>
        <v>1530</v>
      </c>
      <c r="D32" s="126">
        <f>D33+D39+D36</f>
        <v>417.21999999999997</v>
      </c>
      <c r="E32" s="126">
        <f>D32*100/C32</f>
        <v>27.269281045751633</v>
      </c>
    </row>
    <row r="33" spans="1:5" ht="159.75" customHeight="1" thickBot="1">
      <c r="A33" s="4" t="s">
        <v>48</v>
      </c>
      <c r="B33" s="69" t="s">
        <v>240</v>
      </c>
      <c r="C33" s="78">
        <f aca="true" t="shared" si="1" ref="C33:E34">C34</f>
        <v>540</v>
      </c>
      <c r="D33" s="127">
        <f t="shared" si="1"/>
        <v>12.57</v>
      </c>
      <c r="E33" s="127">
        <f t="shared" si="1"/>
        <v>2.327777777777778</v>
      </c>
    </row>
    <row r="34" spans="1:5" ht="135" customHeight="1">
      <c r="A34" s="4" t="s">
        <v>239</v>
      </c>
      <c r="B34" s="118" t="s">
        <v>241</v>
      </c>
      <c r="C34" s="78">
        <f t="shared" si="1"/>
        <v>540</v>
      </c>
      <c r="D34" s="127">
        <v>12.57</v>
      </c>
      <c r="E34" s="127">
        <f t="shared" si="1"/>
        <v>2.327777777777778</v>
      </c>
    </row>
    <row r="35" spans="1:5" ht="120" customHeight="1">
      <c r="A35" s="4" t="s">
        <v>269</v>
      </c>
      <c r="B35" s="119" t="s">
        <v>271</v>
      </c>
      <c r="C35" s="78">
        <v>540</v>
      </c>
      <c r="D35" s="127">
        <v>12.57</v>
      </c>
      <c r="E35" s="127">
        <f>D35*100/C35</f>
        <v>2.327777777777778</v>
      </c>
    </row>
    <row r="36" spans="1:5" ht="34.5" customHeight="1">
      <c r="A36" s="4" t="s">
        <v>307</v>
      </c>
      <c r="B36" s="119" t="s">
        <v>308</v>
      </c>
      <c r="C36" s="78"/>
      <c r="D36" s="127">
        <f>D37</f>
        <v>55.2</v>
      </c>
      <c r="E36" s="127"/>
    </row>
    <row r="37" spans="1:5" ht="90" customHeight="1">
      <c r="A37" s="4" t="s">
        <v>309</v>
      </c>
      <c r="B37" s="119" t="s">
        <v>310</v>
      </c>
      <c r="C37" s="78"/>
      <c r="D37" s="127">
        <f>D38</f>
        <v>55.2</v>
      </c>
      <c r="E37" s="127"/>
    </row>
    <row r="38" spans="1:5" ht="90" customHeight="1">
      <c r="A38" s="4" t="s">
        <v>311</v>
      </c>
      <c r="B38" s="119" t="s">
        <v>312</v>
      </c>
      <c r="C38" s="78"/>
      <c r="D38" s="127">
        <v>55.2</v>
      </c>
      <c r="E38" s="127"/>
    </row>
    <row r="39" spans="1:5" ht="150" customHeight="1">
      <c r="A39" s="3" t="s">
        <v>270</v>
      </c>
      <c r="B39" s="119" t="s">
        <v>272</v>
      </c>
      <c r="C39" s="95">
        <f aca="true" t="shared" si="2" ref="C39:E40">C40</f>
        <v>990</v>
      </c>
      <c r="D39" s="128">
        <f t="shared" si="2"/>
        <v>349.45</v>
      </c>
      <c r="E39" s="128">
        <f t="shared" si="2"/>
        <v>35.2979797979798</v>
      </c>
    </row>
    <row r="40" spans="1:5" ht="139.5" customHeight="1">
      <c r="A40" s="23" t="s">
        <v>211</v>
      </c>
      <c r="B40" s="119" t="s">
        <v>273</v>
      </c>
      <c r="C40" s="97">
        <f t="shared" si="2"/>
        <v>990</v>
      </c>
      <c r="D40" s="128">
        <f t="shared" si="2"/>
        <v>349.45</v>
      </c>
      <c r="E40" s="128">
        <f t="shared" si="2"/>
        <v>35.2979797979798</v>
      </c>
    </row>
    <row r="41" spans="1:5" ht="139.5" customHeight="1">
      <c r="A41" s="4" t="s">
        <v>212</v>
      </c>
      <c r="B41" s="119" t="s">
        <v>274</v>
      </c>
      <c r="C41" s="95">
        <v>990</v>
      </c>
      <c r="D41" s="128">
        <v>349.45</v>
      </c>
      <c r="E41" s="128">
        <f>D41*100/C41</f>
        <v>35.2979797979798</v>
      </c>
    </row>
    <row r="42" spans="1:5" ht="45" customHeight="1">
      <c r="A42" s="4" t="s">
        <v>106</v>
      </c>
      <c r="B42" s="119" t="s">
        <v>107</v>
      </c>
      <c r="C42" s="132">
        <f>C43</f>
        <v>0</v>
      </c>
      <c r="D42" s="128">
        <f>D43</f>
        <v>197.19</v>
      </c>
      <c r="E42" s="128" t="e">
        <f>E43</f>
        <v>#DIV/0!</v>
      </c>
    </row>
    <row r="43" spans="1:5" ht="139.5" customHeight="1">
      <c r="A43" s="4" t="s">
        <v>282</v>
      </c>
      <c r="B43" s="125" t="s">
        <v>283</v>
      </c>
      <c r="C43" s="132">
        <f>C44</f>
        <v>0</v>
      </c>
      <c r="D43" s="128">
        <f>D44</f>
        <v>197.19</v>
      </c>
      <c r="E43" s="128" t="e">
        <f>D43*100/C43</f>
        <v>#DIV/0!</v>
      </c>
    </row>
    <row r="44" spans="1:5" ht="139.5" customHeight="1">
      <c r="A44" s="4" t="s">
        <v>284</v>
      </c>
      <c r="B44" s="119" t="s">
        <v>285</v>
      </c>
      <c r="C44" s="132">
        <v>0</v>
      </c>
      <c r="D44" s="128">
        <v>197.19</v>
      </c>
      <c r="E44" s="128" t="e">
        <f>D44*100/C44</f>
        <v>#DIV/0!</v>
      </c>
    </row>
    <row r="45" spans="1:5" ht="34.5" customHeight="1">
      <c r="A45" s="14" t="s">
        <v>53</v>
      </c>
      <c r="B45" s="131" t="s">
        <v>286</v>
      </c>
      <c r="C45" s="113">
        <f>C49</f>
        <v>0</v>
      </c>
      <c r="D45" s="129">
        <f>D46+D49</f>
        <v>-4.9</v>
      </c>
      <c r="E45" s="129" t="e">
        <f>D45*100/C45</f>
        <v>#DIV/0!</v>
      </c>
    </row>
    <row r="46" spans="1:5" ht="180" customHeight="1">
      <c r="A46" s="4" t="s">
        <v>290</v>
      </c>
      <c r="B46" s="119" t="s">
        <v>296</v>
      </c>
      <c r="C46" s="113">
        <f>C47</f>
        <v>0</v>
      </c>
      <c r="D46" s="128">
        <f>D47</f>
        <v>-4.9</v>
      </c>
      <c r="E46" s="129"/>
    </row>
    <row r="47" spans="1:5" ht="99.75" customHeight="1">
      <c r="A47" s="4" t="s">
        <v>291</v>
      </c>
      <c r="B47" s="119" t="s">
        <v>295</v>
      </c>
      <c r="C47" s="113">
        <f>C48</f>
        <v>0</v>
      </c>
      <c r="D47" s="128">
        <v>-4.9</v>
      </c>
      <c r="E47" s="129"/>
    </row>
    <row r="48" spans="1:5" ht="129.75" customHeight="1">
      <c r="A48" s="4" t="s">
        <v>292</v>
      </c>
      <c r="B48" s="133" t="s">
        <v>294</v>
      </c>
      <c r="C48" s="113">
        <v>0</v>
      </c>
      <c r="D48" s="129">
        <v>0</v>
      </c>
      <c r="E48" s="129"/>
    </row>
    <row r="49" spans="1:5" ht="34.5" customHeight="1">
      <c r="A49" s="4" t="s">
        <v>287</v>
      </c>
      <c r="B49" s="119" t="s">
        <v>288</v>
      </c>
      <c r="C49" s="95">
        <f>C50</f>
        <v>0</v>
      </c>
      <c r="D49" s="96">
        <f>D50</f>
        <v>0</v>
      </c>
      <c r="E49" s="128" t="e">
        <f>E50</f>
        <v>#DIV/0!</v>
      </c>
    </row>
    <row r="50" spans="1:5" ht="210" customHeight="1">
      <c r="A50" s="4" t="s">
        <v>289</v>
      </c>
      <c r="B50" s="119" t="s">
        <v>293</v>
      </c>
      <c r="C50" s="95">
        <v>0</v>
      </c>
      <c r="D50" s="96">
        <v>0</v>
      </c>
      <c r="E50" s="128" t="e">
        <f>D50*100/C50</f>
        <v>#DIV/0!</v>
      </c>
    </row>
    <row r="51" spans="1:5" ht="45" customHeight="1">
      <c r="A51" s="14" t="s">
        <v>260</v>
      </c>
      <c r="B51" s="120" t="s">
        <v>275</v>
      </c>
      <c r="C51" s="113">
        <f aca="true" t="shared" si="3" ref="C51:E52">C52</f>
        <v>121.8</v>
      </c>
      <c r="D51" s="114">
        <f t="shared" si="3"/>
        <v>121.8</v>
      </c>
      <c r="E51" s="129">
        <f t="shared" si="3"/>
        <v>100</v>
      </c>
    </row>
    <row r="52" spans="1:5" ht="45" customHeight="1">
      <c r="A52" s="4" t="s">
        <v>262</v>
      </c>
      <c r="B52" s="34" t="s">
        <v>261</v>
      </c>
      <c r="C52" s="95">
        <f t="shared" si="3"/>
        <v>121.8</v>
      </c>
      <c r="D52" s="96">
        <f t="shared" si="3"/>
        <v>121.8</v>
      </c>
      <c r="E52" s="128">
        <f t="shared" si="3"/>
        <v>100</v>
      </c>
    </row>
    <row r="53" spans="1:5" ht="79.5" customHeight="1">
      <c r="A53" s="4" t="s">
        <v>297</v>
      </c>
      <c r="B53" s="34" t="s">
        <v>298</v>
      </c>
      <c r="C53" s="95">
        <v>121.8</v>
      </c>
      <c r="D53" s="96">
        <v>121.8</v>
      </c>
      <c r="E53" s="128">
        <f>D53*100/C53</f>
        <v>100</v>
      </c>
    </row>
    <row r="54" spans="1:5" ht="15">
      <c r="A54" s="14" t="s">
        <v>266</v>
      </c>
      <c r="B54" s="59" t="s">
        <v>205</v>
      </c>
      <c r="C54" s="98">
        <f>C55</f>
        <v>39929</v>
      </c>
      <c r="D54" s="136">
        <f>D55+D70</f>
        <v>13882.6</v>
      </c>
      <c r="E54" s="130">
        <f>E55</f>
        <v>34.767712690024794</v>
      </c>
    </row>
    <row r="55" spans="1:5" ht="51" customHeight="1">
      <c r="A55" s="112" t="s">
        <v>267</v>
      </c>
      <c r="B55" s="38" t="s">
        <v>110</v>
      </c>
      <c r="C55" s="85">
        <f>C56+C61+C64+C67</f>
        <v>39929</v>
      </c>
      <c r="D55" s="135">
        <f>D56+D64+D61</f>
        <v>13882.4</v>
      </c>
      <c r="E55" s="80">
        <f>D55*100/C55</f>
        <v>34.767712690024794</v>
      </c>
    </row>
    <row r="56" spans="1:5" ht="34.5" customHeight="1">
      <c r="A56" s="112" t="s">
        <v>242</v>
      </c>
      <c r="B56" s="121" t="s">
        <v>236</v>
      </c>
      <c r="C56" s="87">
        <f>C57+C59</f>
        <v>24728</v>
      </c>
      <c r="D56" s="88">
        <f>D57+D59</f>
        <v>7401</v>
      </c>
      <c r="E56" s="80">
        <f>D56*100/C56</f>
        <v>29.929634422516983</v>
      </c>
    </row>
    <row r="57" spans="1:5" ht="34.5" customHeight="1">
      <c r="A57" s="16" t="s">
        <v>263</v>
      </c>
      <c r="B57" s="116" t="s">
        <v>265</v>
      </c>
      <c r="C57" s="99">
        <f>C58</f>
        <v>14653</v>
      </c>
      <c r="D57" s="100">
        <f>D58</f>
        <v>7326</v>
      </c>
      <c r="E57" s="111">
        <f>E58</f>
        <v>49.996587729475195</v>
      </c>
    </row>
    <row r="58" spans="1:5" ht="64.5" customHeight="1">
      <c r="A58" s="16" t="s">
        <v>264</v>
      </c>
      <c r="B58" s="117" t="s">
        <v>268</v>
      </c>
      <c r="C58" s="99">
        <v>14653</v>
      </c>
      <c r="D58" s="100">
        <v>7326</v>
      </c>
      <c r="E58" s="111">
        <f>D58*100/C58</f>
        <v>49.996587729475195</v>
      </c>
    </row>
    <row r="59" spans="1:5" ht="60" customHeight="1">
      <c r="A59" s="16" t="s">
        <v>251</v>
      </c>
      <c r="B59" s="63" t="s">
        <v>254</v>
      </c>
      <c r="C59" s="99">
        <f>C60</f>
        <v>10075</v>
      </c>
      <c r="D59" s="100">
        <f>D60</f>
        <v>75</v>
      </c>
      <c r="E59" s="111">
        <f>E60</f>
        <v>0.7444168734491315</v>
      </c>
    </row>
    <row r="60" spans="1:5" ht="60" customHeight="1">
      <c r="A60" s="16" t="s">
        <v>252</v>
      </c>
      <c r="B60" s="63" t="s">
        <v>253</v>
      </c>
      <c r="C60" s="99">
        <v>10075</v>
      </c>
      <c r="D60" s="100">
        <v>75</v>
      </c>
      <c r="E60" s="111">
        <f>D60*100/C60</f>
        <v>0.7444168734491315</v>
      </c>
    </row>
    <row r="61" spans="1:5" ht="45" customHeight="1" thickBot="1">
      <c r="A61" s="112" t="s">
        <v>243</v>
      </c>
      <c r="B61" s="74" t="s">
        <v>258</v>
      </c>
      <c r="C61" s="101">
        <f>C63+C62</f>
        <v>14646.3</v>
      </c>
      <c r="D61" s="115">
        <f>D63+D62</f>
        <v>6219.65</v>
      </c>
      <c r="E61" s="115">
        <f>D61*100/C61</f>
        <v>42.4656739244724</v>
      </c>
    </row>
    <row r="62" spans="1:5" ht="129.75" customHeight="1" thickBot="1">
      <c r="A62" s="107" t="s">
        <v>257</v>
      </c>
      <c r="B62" s="108" t="s">
        <v>259</v>
      </c>
      <c r="C62" s="102">
        <v>0</v>
      </c>
      <c r="D62" s="100">
        <v>0</v>
      </c>
      <c r="E62" s="111" t="e">
        <f>D62*100/C62</f>
        <v>#DIV/0!</v>
      </c>
    </row>
    <row r="63" spans="1:5" ht="34.5" customHeight="1" thickBot="1">
      <c r="A63" s="75" t="s">
        <v>247</v>
      </c>
      <c r="B63" s="77" t="s">
        <v>248</v>
      </c>
      <c r="C63" s="102">
        <v>14646.3</v>
      </c>
      <c r="D63" s="111">
        <v>6219.65</v>
      </c>
      <c r="E63" s="111">
        <f>D63*100/C63</f>
        <v>42.4656739244724</v>
      </c>
    </row>
    <row r="64" spans="1:5" ht="34.5" customHeight="1">
      <c r="A64" s="122" t="s">
        <v>244</v>
      </c>
      <c r="B64" s="43" t="s">
        <v>237</v>
      </c>
      <c r="C64" s="85" t="str">
        <f aca="true" t="shared" si="4" ref="C64:E65">C65</f>
        <v>523,5</v>
      </c>
      <c r="D64" s="135">
        <f t="shared" si="4"/>
        <v>261.75</v>
      </c>
      <c r="E64" s="80">
        <f t="shared" si="4"/>
        <v>50</v>
      </c>
    </row>
    <row r="65" spans="1:5" ht="64.5" customHeight="1">
      <c r="A65" s="16" t="s">
        <v>245</v>
      </c>
      <c r="B65" s="32" t="s">
        <v>305</v>
      </c>
      <c r="C65" s="103" t="str">
        <f t="shared" si="4"/>
        <v>523,5</v>
      </c>
      <c r="D65" s="134">
        <f t="shared" si="4"/>
        <v>261.75</v>
      </c>
      <c r="E65" s="76">
        <f t="shared" si="4"/>
        <v>50</v>
      </c>
    </row>
    <row r="66" spans="1:5" ht="64.5" customHeight="1">
      <c r="A66" s="138" t="s">
        <v>246</v>
      </c>
      <c r="B66" s="32" t="s">
        <v>305</v>
      </c>
      <c r="C66" s="104" t="s">
        <v>299</v>
      </c>
      <c r="D66" s="134">
        <v>261.75</v>
      </c>
      <c r="E66" s="76">
        <f>D66*100/C66</f>
        <v>50</v>
      </c>
    </row>
    <row r="67" spans="1:5" ht="54.75" customHeight="1">
      <c r="A67" s="112" t="s">
        <v>313</v>
      </c>
      <c r="B67" s="139" t="s">
        <v>156</v>
      </c>
      <c r="C67" s="85" t="str">
        <f>C68</f>
        <v>31,2</v>
      </c>
      <c r="D67" s="134"/>
      <c r="E67" s="76"/>
    </row>
    <row r="68" spans="1:5" ht="54.75" customHeight="1">
      <c r="A68" s="16" t="s">
        <v>314</v>
      </c>
      <c r="B68" s="137" t="s">
        <v>316</v>
      </c>
      <c r="C68" s="103" t="str">
        <f>C69</f>
        <v>31,2</v>
      </c>
      <c r="D68" s="134"/>
      <c r="E68" s="76"/>
    </row>
    <row r="69" spans="1:5" ht="54.75" customHeight="1">
      <c r="A69" s="16" t="s">
        <v>315</v>
      </c>
      <c r="B69" s="137" t="s">
        <v>317</v>
      </c>
      <c r="C69" s="104" t="s">
        <v>318</v>
      </c>
      <c r="D69" s="134"/>
      <c r="E69" s="76"/>
    </row>
    <row r="70" spans="1:5" ht="19.5" customHeight="1">
      <c r="A70" s="112" t="s">
        <v>300</v>
      </c>
      <c r="B70" s="139" t="s">
        <v>303</v>
      </c>
      <c r="C70" s="104"/>
      <c r="D70" s="134">
        <f>D71</f>
        <v>0.2</v>
      </c>
      <c r="E70" s="76"/>
    </row>
    <row r="71" spans="1:5" ht="30" customHeight="1">
      <c r="A71" s="16" t="s">
        <v>301</v>
      </c>
      <c r="B71" s="137" t="s">
        <v>304</v>
      </c>
      <c r="C71" s="104"/>
      <c r="D71" s="134">
        <f>D72</f>
        <v>0.2</v>
      </c>
      <c r="E71" s="76"/>
    </row>
    <row r="72" spans="1:5" ht="30" customHeight="1" thickBot="1">
      <c r="A72" s="16" t="s">
        <v>302</v>
      </c>
      <c r="B72" s="137" t="s">
        <v>304</v>
      </c>
      <c r="C72" s="104"/>
      <c r="D72" s="134">
        <v>0.2</v>
      </c>
      <c r="E72" s="76"/>
    </row>
    <row r="73" spans="1:5" ht="22.5" customHeight="1" thickBot="1">
      <c r="A73" s="110"/>
      <c r="B73" s="109" t="s">
        <v>80</v>
      </c>
      <c r="C73" s="85">
        <f>+C9+C54</f>
        <v>60749.55</v>
      </c>
      <c r="D73" s="80">
        <f>D9+D54</f>
        <v>24672.339999999997</v>
      </c>
      <c r="E73" s="80">
        <f>D73*100/C73</f>
        <v>40.61320618835859</v>
      </c>
    </row>
    <row r="74" spans="1:3" ht="13.5" customHeight="1">
      <c r="A74" s="5"/>
      <c r="B74" s="8"/>
      <c r="C74" s="9"/>
    </row>
    <row r="75" spans="1:3" ht="15">
      <c r="A75" s="7"/>
      <c r="B75" s="6"/>
      <c r="C75" s="10"/>
    </row>
    <row r="76" spans="1:3" ht="12.75">
      <c r="A76" s="6"/>
      <c r="C76" s="22"/>
    </row>
  </sheetData>
  <sheetProtection/>
  <mergeCells count="1">
    <mergeCell ref="A6:C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B67">
      <selection activeCell="B73" sqref="B73"/>
    </sheetView>
  </sheetViews>
  <sheetFormatPr defaultColWidth="9.00390625" defaultRowHeight="12.75"/>
  <cols>
    <col min="1" max="1" width="27.25390625" style="0" customWidth="1"/>
    <col min="2" max="2" width="56.50390625" style="0" customWidth="1"/>
    <col min="3" max="3" width="13.75390625" style="0" customWidth="1"/>
    <col min="4" max="4" width="10.50390625" style="0" customWidth="1"/>
    <col min="5" max="5" width="11.00390625" style="0" customWidth="1"/>
  </cols>
  <sheetData>
    <row r="1" spans="2:4" ht="13.5">
      <c r="B1" s="142" t="s">
        <v>92</v>
      </c>
      <c r="C1" s="142"/>
      <c r="D1" s="1"/>
    </row>
    <row r="2" spans="2:3" ht="12.75" customHeight="1">
      <c r="B2" s="143"/>
      <c r="C2" s="143"/>
    </row>
    <row r="3" spans="2:3" ht="15" customHeight="1">
      <c r="B3" s="143"/>
      <c r="C3" s="143"/>
    </row>
    <row r="4" spans="2:3" ht="15" customHeight="1">
      <c r="B4" s="144"/>
      <c r="C4" s="144"/>
    </row>
    <row r="5" spans="1:3" ht="15.75" customHeight="1">
      <c r="A5" s="141" t="s">
        <v>196</v>
      </c>
      <c r="B5" s="141"/>
      <c r="C5" s="141"/>
    </row>
    <row r="6" ht="15.75" thickBot="1">
      <c r="C6" s="2" t="s">
        <v>0</v>
      </c>
    </row>
    <row r="7" spans="1:5" ht="42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0.7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0.7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0.7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0.75">
      <c r="A65" s="13" t="s">
        <v>74</v>
      </c>
      <c r="B65" s="35" t="s">
        <v>75</v>
      </c>
      <c r="C65" s="57"/>
      <c r="D65" s="57"/>
      <c r="E65" s="57"/>
    </row>
    <row r="66" spans="1:5" ht="46.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0.7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0.75">
      <c r="A68" s="26" t="s">
        <v>170</v>
      </c>
      <c r="B68" s="18" t="s">
        <v>171</v>
      </c>
      <c r="C68" s="28"/>
      <c r="D68" s="28"/>
      <c r="E68" s="28"/>
    </row>
    <row r="69" spans="1:5" ht="30.7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0.75">
      <c r="A70" s="26" t="s">
        <v>175</v>
      </c>
      <c r="B70" s="39" t="s">
        <v>177</v>
      </c>
      <c r="C70" s="28"/>
      <c r="D70" s="28"/>
      <c r="E70" s="28"/>
    </row>
    <row r="71" spans="1:5" ht="62.25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2.25">
      <c r="A72" s="24" t="s">
        <v>113</v>
      </c>
      <c r="B72" s="35" t="s">
        <v>114</v>
      </c>
      <c r="C72" s="57"/>
      <c r="D72" s="57"/>
      <c r="E72" s="57"/>
    </row>
    <row r="73" spans="1:5" ht="46.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6.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2.25">
      <c r="A76" s="26" t="s">
        <v>121</v>
      </c>
      <c r="B76" s="18" t="s">
        <v>122</v>
      </c>
      <c r="C76" s="57"/>
      <c r="D76" s="57"/>
      <c r="E76" s="57"/>
    </row>
    <row r="77" spans="1:5" ht="93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3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0.7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0.7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6.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2.25">
      <c r="A86" s="13" t="s">
        <v>132</v>
      </c>
      <c r="B86" s="39" t="s">
        <v>134</v>
      </c>
      <c r="C86" s="28"/>
      <c r="D86" s="28"/>
      <c r="E86" s="28"/>
    </row>
    <row r="87" spans="1:5" ht="30.7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6.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6.5">
      <c r="A90" s="13" t="s">
        <v>139</v>
      </c>
      <c r="B90" s="39" t="s">
        <v>140</v>
      </c>
      <c r="C90" s="28"/>
      <c r="D90" s="28"/>
      <c r="E90" s="28"/>
    </row>
    <row r="91" spans="1:5" ht="46.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6.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6.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6.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6.5">
      <c r="A98" s="13" t="s">
        <v>150</v>
      </c>
      <c r="B98" s="39" t="s">
        <v>87</v>
      </c>
      <c r="C98" s="28"/>
      <c r="D98" s="28"/>
      <c r="E98" s="28"/>
    </row>
    <row r="99" spans="1:5" ht="93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3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2022-07-13T06:01:55Z</cp:lastPrinted>
  <dcterms:created xsi:type="dcterms:W3CDTF">2007-03-16T06:38:42Z</dcterms:created>
  <dcterms:modified xsi:type="dcterms:W3CDTF">2022-07-13T06:01:57Z</dcterms:modified>
  <cp:category/>
  <cp:version/>
  <cp:contentType/>
  <cp:contentStatus/>
</cp:coreProperties>
</file>