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<sst xmlns="http://schemas.openxmlformats.org/spreadsheetml/2006/main" count="1085" uniqueCount="246">
  <si>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</si>
  <si>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</si>
  <si>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</si>
  <si>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</si>
  <si>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</si>
  <si>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</si>
  <si>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</si>
  <si>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</si>
  <si>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</si>
  <si>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</si>
  <si>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</si>
  <si>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</si>
  <si>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</si>
  <si>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</si>
  <si>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121</t>
  </si>
  <si>
    <t>242</t>
  </si>
  <si>
    <t>244</t>
  </si>
  <si>
    <t>540</t>
  </si>
  <si>
    <t>870</t>
  </si>
  <si>
    <t>09</t>
  </si>
  <si>
    <t>Тюльганский поссовет</t>
  </si>
  <si>
    <t>10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</si>
  <si>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</si>
  <si>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</si>
  <si>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</si>
  <si>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</si>
  <si>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</si>
  <si>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</si>
  <si>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</si>
  <si>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</si>
  <si>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</si>
  <si>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</si>
  <si>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</si>
  <si>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</si>
  <si>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</si>
  <si>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</si>
  <si>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</si>
  <si>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</si>
  <si>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</si>
  <si>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</si>
  <si>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</si>
  <si>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</si>
  <si>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</si>
  <si>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</si>
  <si>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</si>
  <si>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</si>
  <si>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</si>
  <si>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Ремонт и содержание автомобильных дорог общего пользования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</si>
  <si>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</si>
  <si>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</si>
  <si>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</si>
  <si>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</si>
  <si>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Организация и содержание мест захоронения</t>
  </si>
  <si>
    <t>ОБРАЗОВАНИЕ</t>
  </si>
  <si>
    <t>КУЛЬТУРА,  КИНЕМАТОГРАФИЯ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</si>
  <si>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</si>
  <si>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</si>
  <si>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</si>
  <si>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 xml:space="preserve">Пенсионное обеспечение 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</si>
  <si>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</si>
  <si>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</si>
  <si>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</si>
  <si>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</si>
  <si>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</si>
  <si>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</si>
  <si>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</si>
  <si>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</si>
  <si>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</si>
  <si>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</si>
  <si>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</si>
  <si>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</si>
  <si>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 xml:space="preserve">              Освещение дорог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</si>
  <si>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</si>
  <si>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</si>
  <si>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</si>
  <si>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</si>
  <si>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</si>
  <si>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</si>
  <si>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 xml:space="preserve">Пенсия за выслугу лет  муниципальным служащим </t>
  </si>
  <si>
    <t>2018 год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</si>
  <si>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</si>
  <si>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</si>
  <si>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</si>
  <si>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</si>
  <si>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Обеспечение деятельности Счетной палаты Тюльганского района</t>
  </si>
  <si>
    <t>Условно утвержденные расходы</t>
  </si>
  <si>
    <t>000</t>
  </si>
  <si>
    <t>ВСЕГО</t>
  </si>
  <si>
    <t>Муниципальная программа "Социально -экономическое развитие территории муниципаьного образования на 2018-2020годы"</t>
  </si>
  <si>
    <t>60 0 00 00000</t>
  </si>
  <si>
    <t>Основное мероприятие "Обеспечение функций главы муниципального образования</t>
  </si>
  <si>
    <t>60 0 01 00000</t>
  </si>
  <si>
    <t>60 0 01 00010</t>
  </si>
  <si>
    <t>Основное мероприятие "Обеспечение функций местной администрации"</t>
  </si>
  <si>
    <t xml:space="preserve">60 0 02 00000 </t>
  </si>
  <si>
    <t xml:space="preserve">60 0 02 00010 </t>
  </si>
  <si>
    <t>60 0 14 00000</t>
  </si>
  <si>
    <t>60 0 14 00010</t>
  </si>
  <si>
    <t>60 0 15 00000</t>
  </si>
  <si>
    <t>60 0 15 00010</t>
  </si>
  <si>
    <t>Основное мероприятие "Резервный  фонд местной администрации"</t>
  </si>
  <si>
    <t>60 0 03 00000</t>
  </si>
  <si>
    <t>60 0 03 00010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</si>
  <si>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</si>
  <si>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"Мероприятие в области коммунального хозяйства"</t>
  </si>
  <si>
    <t>60 0 18 00000</t>
  </si>
  <si>
    <t>60 0 18 00010</t>
  </si>
  <si>
    <t>Основное мероприятие "Организация и содержание мест захоронений"</t>
  </si>
  <si>
    <t xml:space="preserve">Прочие мероприятия по благоустройству </t>
  </si>
  <si>
    <t>60 0 07 00000</t>
  </si>
  <si>
    <t>60 0 07 00010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</si>
  <si>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</si>
  <si>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</si>
  <si>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60 0 08 00000</t>
  </si>
  <si>
    <t>Развитие молодежной политики в сфере физической культуры и спорта</t>
  </si>
  <si>
    <t>60 0 08 00010</t>
  </si>
  <si>
    <t>Основное мероприятие "Ремонт ,содержание автомобильных дорог"</t>
  </si>
  <si>
    <t>60 0 30 00000</t>
  </si>
  <si>
    <t>60 0 30 00010</t>
  </si>
  <si>
    <t>60 0 30 00030</t>
  </si>
  <si>
    <t>Основное мероприятие "Жилищное хозяйство"</t>
  </si>
  <si>
    <t>60 0 29 00000</t>
  </si>
  <si>
    <t>60 0 29 00010</t>
  </si>
  <si>
    <t>60 0 10 00000</t>
  </si>
  <si>
    <t xml:space="preserve"> "Развитие культурно-досуговой деятельности и народного творчества"</t>
  </si>
  <si>
    <t>60 0 10 00010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</si>
  <si>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</si>
  <si>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>60 0 12 00000</t>
  </si>
  <si>
    <t xml:space="preserve">Развитие библиотечного дела </t>
  </si>
  <si>
    <t>60 0 12 00010</t>
  </si>
  <si>
    <t>Основное мероприятие "Обеспечение деятельности централизованных бухгалтерий ,учебно-методических кабинетов,групп хозяйственного обслуживания путем передачи полномочий по решению вопросов местного значения за счет межбюджетных трансфертов ,представляемых из бюджта поселения в бюджет муниципального района"</t>
  </si>
  <si>
    <t>60 0 13 00000</t>
  </si>
  <si>
    <t>60 0 13 00010</t>
  </si>
  <si>
    <t>Основное мероприятие"Передача полномочий по решению вопросов местного значения за счет межбюджетных трансфертов,предстовляемых из бюджета поселения в бюджет муниципального района на выплату пенсий за выслугу лет муниципальным служащим"</t>
  </si>
  <si>
    <t>60 0 16 00000</t>
  </si>
  <si>
    <t>60 0 16 00010</t>
  </si>
  <si>
    <t xml:space="preserve">60 0 04 00000 </t>
  </si>
  <si>
    <t>60  0 04 L4970</t>
  </si>
  <si>
    <t>Основное мероприятие "Обеспечение жильем молодых семей в Тюльганском районе на 2014-2020 годы"</t>
  </si>
  <si>
    <t>Социальная  выплата на  приобретение(строительство)жилья по подпрограмме "Обеспечение жильем молодых семей в Оренбургской области на 2014-2020годы"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</si>
  <si>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</si>
  <si>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60 0 09 00000</t>
  </si>
  <si>
    <t>Реализация единой политики в сфере физической культуры и спорта"</t>
  </si>
  <si>
    <t>60 0 09 00010</t>
  </si>
  <si>
    <t>60 0 26 00000</t>
  </si>
  <si>
    <t>60 0 26 51180</t>
  </si>
  <si>
    <t>Обеспечение проведения выборов и референдумов</t>
  </si>
  <si>
    <t>Основное мероприятие "Организация проведения выборов"</t>
  </si>
  <si>
    <t>60 0 28 00000</t>
  </si>
  <si>
    <t>Организация проведения выборов</t>
  </si>
  <si>
    <t>60 0 28 00010</t>
  </si>
  <si>
    <t>Обеспечение деятельности специалиста администрации  Тюльганского района по муниципальному внутренему контролю</t>
  </si>
  <si>
    <t>60 0 15 00020</t>
  </si>
  <si>
    <t>60 0 31 00000</t>
  </si>
  <si>
    <t>60 0 31 00010</t>
  </si>
  <si>
    <t>Другие вопросы в области культуры ,кинемотографии</t>
  </si>
  <si>
    <t>Социальное обеспечение населения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</si>
  <si>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</si>
  <si>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</si>
  <si>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Осуществление первичного воинскогоу 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</si>
  <si>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</si>
  <si>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</si>
  <si>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Основное мероприятие " Обеспечение деятельности специалиста администрации Тюльганского района по муниципальному внутреннему контролю"</t>
  </si>
  <si>
    <t>Основное мероприятие "Обеспечение деятельности счетной палаты Тюльганского района (обеспечение внешнего муниципального контроля )путем передачи полномочий по решению вопросов метного значения за счет межбюджетных трансфертов,предоставляемых из бюджета поселения в бюджет муниципального района "</t>
  </si>
  <si>
    <t>60 0 06 00000</t>
  </si>
  <si>
    <t>60 0 06 00010</t>
  </si>
  <si>
    <t>исполнено</t>
  </si>
  <si>
    <t>%</t>
  </si>
  <si>
    <t>Приложение №3</t>
  </si>
  <si>
    <t>851</t>
  </si>
  <si>
    <t>Национальная безопасность и правохранительная деятельность</t>
  </si>
  <si>
    <t>Обеспечение пожарной безопасности</t>
  </si>
  <si>
    <t>Основное мероприятие "Укрепление системы обеспечения пожарной безопасности на территории поссовета"</t>
  </si>
  <si>
    <t>60 0 35 00000</t>
  </si>
  <si>
    <t>Укрепление системы обеспечения пожарной безопасности на территории поссовета</t>
  </si>
  <si>
    <t>60 0 35 00010</t>
  </si>
  <si>
    <t>Другие вопросы в области национальной безопасности и правохранительной деятельности</t>
  </si>
  <si>
    <t>14</t>
  </si>
  <si>
    <t>60 0 36 00010</t>
  </si>
  <si>
    <t>60 0 36 00000</t>
  </si>
  <si>
    <t>Другие вопросы в области национальной экономики</t>
  </si>
  <si>
    <t>12</t>
  </si>
  <si>
    <t>Основное мероприятие "Изготовление технических планов ,кадастровых паспортов и оценка объектов недвижимости имущества"</t>
  </si>
  <si>
    <t>60 0 37 00010</t>
  </si>
  <si>
    <t>Изготовление технических планов ,кадастровых паспортов и оценка объектов недвижимости имущества"</t>
  </si>
  <si>
    <t>Основное мероприятие "Мероприятие по повышению оплаты труда работников учреждений культуры" КДЦ</t>
  </si>
  <si>
    <t>60 0 23 00000</t>
  </si>
  <si>
    <t>Мероприятия по повышению оплаты труда работников учреждений культуры</t>
  </si>
  <si>
    <t>60 0 23 S1030</t>
  </si>
  <si>
    <t>Основное мероприятие "Мероприятие по повышению оплаты труда работников учреждений культуры" ЦБС</t>
  </si>
  <si>
    <t>60 0 24 00000</t>
  </si>
  <si>
    <t>60 0 24 S1030</t>
  </si>
  <si>
    <t>Муниципальная программа "Разработка дизайн-проекта по благоустройству дворовых территорий п.Тюльган на 2018год"</t>
  </si>
  <si>
    <t>65 0 00 00000</t>
  </si>
  <si>
    <t>Основное мероприятие "Разработка дизайн-проекта "Благоустройство дворовой территории ,орграниченная многоквартирными жилыми домами №6а и 6б ул.Кирова п. Тюльган"</t>
  </si>
  <si>
    <t>65 0 01 00010</t>
  </si>
  <si>
    <t>Государственная экспертиза достоверности сметной стоимости"</t>
  </si>
  <si>
    <t>65 0 02 00010</t>
  </si>
  <si>
    <t>Основное мероприятие "Государственная экспертиза достоверности сметной стоимости"</t>
  </si>
  <si>
    <t>65 0 02 00000</t>
  </si>
  <si>
    <t>Основное мероприятие "Разработка дизайн-проекта "Благоустройство дворовой территории ,орграниченная многоквартирными жилым  домом №19ул. Октябрьская п. Тюльган"</t>
  </si>
  <si>
    <t>65 0 03 00010</t>
  </si>
  <si>
    <t>Муниципальная программа "Формирование комфортной городской на территории муниципального оброзования Тюльганский поссовет на 2018-2010 годы"</t>
  </si>
  <si>
    <t>66 0 00 00000</t>
  </si>
  <si>
    <t>"Основное мероприятие ""Благоустройство дворовых территорий многоквартирных домов"</t>
  </si>
  <si>
    <t>66 0 01 00000</t>
  </si>
  <si>
    <t>Благоустройство дворовых территорий многоквартирных домов</t>
  </si>
  <si>
    <t>66 0 01 L5550</t>
  </si>
  <si>
    <t>Основное мероприятие"Экспертиза Гидротехнических сооружений"</t>
  </si>
  <si>
    <t>Благоустройство дворовых территорий многоквартирных домов (за счет средств местного бюджета)</t>
  </si>
  <si>
    <t>66 0 01 15550</t>
  </si>
  <si>
    <t>Капитальные вложения в объекты государственной (муниципальной )собственности</t>
  </si>
  <si>
    <t>Бюджетные инвенстиции</t>
  </si>
  <si>
    <t>Бюджетные инвенстиции  в объекты государственной (муниципальной )собственности</t>
  </si>
  <si>
    <t>400</t>
  </si>
  <si>
    <t>410</t>
  </si>
  <si>
    <t>414</t>
  </si>
  <si>
    <t>Проведение комплекса мероприятий по строительному контролю надзору за ходоми качеством выполняемых работ</t>
  </si>
  <si>
    <t>65 0 04 00010</t>
  </si>
  <si>
    <t>60 0 38 00010</t>
  </si>
  <si>
    <t>60 0 38 00000</t>
  </si>
  <si>
    <t>к решению Совета депутатов</t>
  </si>
  <si>
    <t>Ведомственная   структура расходов Бюджета Тюльганского поссоветаТюльганского района Оренбургской области на 2018 год и на  плановый период 2019 и 2020годов исполнение за  2018год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</si>
  <si>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</si>
  <si>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</si>
  <si>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129</t>
  </si>
  <si>
    <t>Фонд оплаты труда государственных (муниципальных) органов</t>
  </si>
  <si>
    <t xml:space="preserve"> Взносы по обязательному социальному страхованию</t>
  </si>
  <si>
    <t xml:space="preserve">Фонд оплаты труда казенных учреждений </t>
  </si>
  <si>
    <t>Основное мероприятие "Проведение комплекса мероприятий по строительному контролю надзору заходами и качеством выполняемых работ"</t>
  </si>
  <si>
    <t>Основное мероприятие Проведение аукциона "Благоустройство дворовой территории,органиченной многоквартирным жилым домом №19 по ул.Октябрьская п.Тюльган"Благоустройство дворовой территории,органиченной многоквартирными  жилыми домами  по ул. Кирова №6а и 6б п.Тюльган"</t>
  </si>
  <si>
    <t>65 0 05 00000</t>
  </si>
  <si>
    <t>Услуги специлизированной организации при подготовки проведению мероприятий по проведению аукциона</t>
  </si>
  <si>
    <t>65 0 05 00010</t>
  </si>
  <si>
    <t>Муниципальная программа "Разработка дизайн-проекта по благоустройству общественной территории"Центральный парк "по адресу :Оренбургская область  Тюльганский район ,п.Тюльган ,ул.Ленина на 2018год"</t>
  </si>
  <si>
    <t>67 0 00 00000</t>
  </si>
  <si>
    <t>Основное мероприятие "Благоустройство общественной территории центрального парка п.Тюльган2</t>
  </si>
  <si>
    <t>67 0 01 00000</t>
  </si>
  <si>
    <t>Разработка дизайн-проекта по благоустройству общественной территории центрального парка п.Тюльган</t>
  </si>
  <si>
    <t>67 0 01 00010</t>
  </si>
  <si>
    <t>67 0 01 00020</t>
  </si>
  <si>
    <t>Выполнение топографической съемки масштаба 1:500 земельного участка площадь. 1,5га по объекту "Благоустройство общемтвенной территории"Центральный парк "по адресу:Оренбургская область,Тюльганский район,п.Тюльган,ул Ленина на 2018год"</t>
  </si>
  <si>
    <t>67 0 01 00030</t>
  </si>
  <si>
    <t>Закупка товаров, работ и услуг для государственных (муниципальных) нужд в области геодезии и картографии вне рамок государственного оборонного заказа</t>
  </si>
  <si>
    <t>245</t>
  </si>
  <si>
    <t>от 04.04.2019 года № 38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</si>
</sst>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4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58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49" fontId="6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shrinkToFit="1"/>
    </xf>
    <xf numFmtId="0" fontId="1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shrinkToFit="1"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180" fontId="9" fillId="32" borderId="10" xfId="0" applyNumberFormat="1" applyFont="1" applyFill="1" applyBorder="1" applyAlignment="1">
      <alignment horizontal="right" vertical="center"/>
    </xf>
    <xf numFmtId="180" fontId="3" fillId="32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right"/>
    </xf>
    <xf numFmtId="0" fontId="6" fillId="32" borderId="10" xfId="0" applyNumberFormat="1" applyFont="1" applyFill="1" applyBorder="1" applyAlignment="1">
      <alignment wrapText="1"/>
    </xf>
    <xf numFmtId="49" fontId="9" fillId="32" borderId="10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view="pageBreakPreview" zoomScaleSheetLayoutView="100" zoomScalePageLayoutView="0" workbookViewId="0" topLeftCell="A1">
      <selection activeCell="A9" sqref="A9:A10"/>
    </sheetView>
  </sheetViews>
  <sheetFormatPr defaultColWidth="9.125" defaultRowHeight="12.75"/>
  <cols>
    <col min="1" max="1" width="64.00390625" style="1" customWidth="1"/>
    <col min="2" max="2" width="6.375" style="1" customWidth="1"/>
    <col min="3" max="3" width="7.375" style="1" customWidth="1"/>
    <col min="4" max="4" width="6.37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bestFit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4" t="s">
        <v>168</v>
      </c>
      <c r="F1" s="5"/>
    </row>
    <row r="2" ht="15">
      <c r="E2" s="8" t="s">
        <v>221</v>
      </c>
    </row>
    <row r="3" ht="15">
      <c r="E3" s="2" t="s">
        <v>245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26" t="s">
        <v>222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1" ht="39.75" customHeight="1">
      <c r="A9" s="129" t="s">
        <v>11</v>
      </c>
      <c r="B9" s="127" t="s">
        <v>13</v>
      </c>
      <c r="C9" s="127" t="s">
        <v>6</v>
      </c>
      <c r="D9" s="127" t="s">
        <v>7</v>
      </c>
      <c r="E9" s="127" t="s">
        <v>8</v>
      </c>
      <c r="F9" s="131" t="s">
        <v>9</v>
      </c>
      <c r="G9" s="124" t="s">
        <v>79</v>
      </c>
      <c r="H9" s="124" t="s">
        <v>166</v>
      </c>
      <c r="I9" s="124" t="s">
        <v>167</v>
      </c>
      <c r="J9" s="47"/>
      <c r="K9" s="47"/>
    </row>
    <row r="10" spans="1:11" ht="31.5" customHeight="1">
      <c r="A10" s="130"/>
      <c r="B10" s="128"/>
      <c r="C10" s="128"/>
      <c r="D10" s="128"/>
      <c r="E10" s="128"/>
      <c r="F10" s="128"/>
      <c r="G10" s="125"/>
      <c r="H10" s="125"/>
      <c r="I10" s="125"/>
      <c r="J10" s="47"/>
      <c r="K10" s="47"/>
    </row>
    <row r="11" spans="1:11" ht="21" customHeight="1">
      <c r="A11" s="11" t="s">
        <v>20</v>
      </c>
      <c r="B11" s="88">
        <v>911</v>
      </c>
      <c r="C11" s="89"/>
      <c r="D11" s="89"/>
      <c r="E11" s="90"/>
      <c r="F11" s="12"/>
      <c r="G11" s="57">
        <f>G12+G69+G100+G123+G204+G211+G236+G249+G85</f>
        <v>41977.57</v>
      </c>
      <c r="H11" s="48">
        <f>H12+H69+H100+H123+H204+H211+H236+H252+H85</f>
        <v>41899.38</v>
      </c>
      <c r="I11" s="48">
        <f>(H11*100)/G11</f>
        <v>99.81373385834387</v>
      </c>
      <c r="J11" s="47"/>
      <c r="K11" s="47"/>
    </row>
    <row r="12" spans="1:11" ht="15">
      <c r="A12" s="6" t="s">
        <v>23</v>
      </c>
      <c r="B12" s="88">
        <v>911</v>
      </c>
      <c r="C12" s="91" t="s">
        <v>0</v>
      </c>
      <c r="D12" s="91"/>
      <c r="E12" s="90"/>
      <c r="F12" s="12"/>
      <c r="G12" s="13">
        <f>G13+G21+G58+G63+G45+G51</f>
        <v>6771.91</v>
      </c>
      <c r="H12" s="48">
        <f>H13+H21+H63+H58+H45+H51</f>
        <v>6769.8099999999995</v>
      </c>
      <c r="I12" s="48">
        <f>(H12*100)/G12</f>
        <v>99.9689895465238</v>
      </c>
      <c r="J12" s="47"/>
      <c r="K12" s="47"/>
    </row>
    <row r="13" spans="1:11" ht="31.5" customHeight="1">
      <c r="A13" s="14" t="s">
        <v>24</v>
      </c>
      <c r="B13" s="88">
        <v>911</v>
      </c>
      <c r="C13" s="92" t="s">
        <v>0</v>
      </c>
      <c r="D13" s="92" t="s">
        <v>1</v>
      </c>
      <c r="E13" s="93"/>
      <c r="F13" s="16"/>
      <c r="G13" s="58">
        <f>G14</f>
        <v>1012.79</v>
      </c>
      <c r="H13" s="59">
        <f aca="true" t="shared" si="0" ref="H13:I17">H14</f>
        <v>1012.79</v>
      </c>
      <c r="I13" s="59">
        <f t="shared" si="0"/>
        <v>100</v>
      </c>
      <c r="J13" s="47"/>
      <c r="K13" s="47"/>
    </row>
    <row r="14" spans="1:11" ht="24.75" customHeight="1">
      <c r="A14" s="69" t="s">
        <v>88</v>
      </c>
      <c r="B14" s="88">
        <v>911</v>
      </c>
      <c r="C14" s="92" t="s">
        <v>0</v>
      </c>
      <c r="D14" s="92" t="s">
        <v>1</v>
      </c>
      <c r="E14" s="94" t="s">
        <v>89</v>
      </c>
      <c r="F14" s="17"/>
      <c r="G14" s="13">
        <f>G15</f>
        <v>1012.79</v>
      </c>
      <c r="H14" s="59">
        <f t="shared" si="0"/>
        <v>1012.79</v>
      </c>
      <c r="I14" s="59">
        <f t="shared" si="0"/>
        <v>100</v>
      </c>
      <c r="J14" s="47"/>
      <c r="K14" s="47"/>
    </row>
    <row r="15" spans="1:11" ht="27">
      <c r="A15" s="22" t="s">
        <v>90</v>
      </c>
      <c r="B15" s="88">
        <v>911</v>
      </c>
      <c r="C15" s="92" t="s">
        <v>0</v>
      </c>
      <c r="D15" s="92" t="s">
        <v>1</v>
      </c>
      <c r="E15" s="95" t="s">
        <v>91</v>
      </c>
      <c r="F15" s="18"/>
      <c r="G15" s="58">
        <f>G16</f>
        <v>1012.79</v>
      </c>
      <c r="H15" s="59">
        <f t="shared" si="0"/>
        <v>1012.79</v>
      </c>
      <c r="I15" s="59">
        <f t="shared" si="0"/>
        <v>100</v>
      </c>
      <c r="J15" s="47"/>
      <c r="K15" s="47"/>
    </row>
    <row r="16" spans="1:11" ht="15">
      <c r="A16" s="28" t="s">
        <v>25</v>
      </c>
      <c r="B16" s="96">
        <v>911</v>
      </c>
      <c r="C16" s="97" t="s">
        <v>0</v>
      </c>
      <c r="D16" s="97" t="s">
        <v>1</v>
      </c>
      <c r="E16" s="95" t="s">
        <v>92</v>
      </c>
      <c r="F16" s="20"/>
      <c r="G16" s="60">
        <f>G17</f>
        <v>1012.79</v>
      </c>
      <c r="H16" s="61">
        <f t="shared" si="0"/>
        <v>1012.79</v>
      </c>
      <c r="I16" s="61">
        <f t="shared" si="0"/>
        <v>100</v>
      </c>
      <c r="J16" s="47"/>
      <c r="K16" s="47"/>
    </row>
    <row r="17" spans="1:11" ht="66">
      <c r="A17" s="21" t="s">
        <v>26</v>
      </c>
      <c r="B17" s="96">
        <v>911</v>
      </c>
      <c r="C17" s="98" t="s">
        <v>0</v>
      </c>
      <c r="D17" s="98" t="s">
        <v>1</v>
      </c>
      <c r="E17" s="95" t="s">
        <v>92</v>
      </c>
      <c r="F17" s="16" t="s">
        <v>62</v>
      </c>
      <c r="G17" s="32">
        <f>G18</f>
        <v>1012.79</v>
      </c>
      <c r="H17" s="61">
        <f t="shared" si="0"/>
        <v>1012.79</v>
      </c>
      <c r="I17" s="61">
        <f t="shared" si="0"/>
        <v>100</v>
      </c>
      <c r="J17" s="47"/>
      <c r="K17" s="47"/>
    </row>
    <row r="18" spans="1:11" ht="15">
      <c r="A18" s="22" t="s">
        <v>27</v>
      </c>
      <c r="B18" s="96">
        <v>911</v>
      </c>
      <c r="C18" s="98" t="s">
        <v>0</v>
      </c>
      <c r="D18" s="98" t="s">
        <v>1</v>
      </c>
      <c r="E18" s="95" t="s">
        <v>92</v>
      </c>
      <c r="F18" s="16" t="s">
        <v>63</v>
      </c>
      <c r="G18" s="32">
        <f>G19+G20</f>
        <v>1012.79</v>
      </c>
      <c r="H18" s="61">
        <f>H19+H20</f>
        <v>1012.79</v>
      </c>
      <c r="I18" s="61">
        <f>I19</f>
        <v>100</v>
      </c>
      <c r="J18" s="47"/>
      <c r="K18" s="47"/>
    </row>
    <row r="19" spans="1:11" ht="15">
      <c r="A19" s="23" t="s">
        <v>223</v>
      </c>
      <c r="B19" s="96">
        <v>911</v>
      </c>
      <c r="C19" s="98" t="s">
        <v>0</v>
      </c>
      <c r="D19" s="98" t="s">
        <v>1</v>
      </c>
      <c r="E19" s="95" t="s">
        <v>92</v>
      </c>
      <c r="F19" s="16" t="s">
        <v>14</v>
      </c>
      <c r="G19" s="32">
        <v>777.89</v>
      </c>
      <c r="H19" s="61">
        <v>777.89</v>
      </c>
      <c r="I19" s="61">
        <f>(H19*100)/G19</f>
        <v>100</v>
      </c>
      <c r="J19" s="47"/>
      <c r="K19" s="47"/>
    </row>
    <row r="20" spans="1:11" ht="15">
      <c r="A20" s="23" t="s">
        <v>224</v>
      </c>
      <c r="B20" s="96">
        <v>911</v>
      </c>
      <c r="C20" s="98" t="s">
        <v>0</v>
      </c>
      <c r="D20" s="98" t="s">
        <v>1</v>
      </c>
      <c r="E20" s="95" t="s">
        <v>92</v>
      </c>
      <c r="F20" s="16" t="s">
        <v>225</v>
      </c>
      <c r="G20" s="32">
        <v>234.9</v>
      </c>
      <c r="H20" s="61">
        <v>234.9</v>
      </c>
      <c r="I20" s="61">
        <f>(H20*100)/G20</f>
        <v>100</v>
      </c>
      <c r="J20" s="47"/>
      <c r="K20" s="47"/>
    </row>
    <row r="21" spans="1:11" ht="39">
      <c r="A21" s="14" t="s">
        <v>28</v>
      </c>
      <c r="B21" s="88">
        <v>911</v>
      </c>
      <c r="C21" s="92" t="s">
        <v>0</v>
      </c>
      <c r="D21" s="92" t="s">
        <v>2</v>
      </c>
      <c r="E21" s="93"/>
      <c r="F21" s="16"/>
      <c r="G21" s="57">
        <f>G23+G37</f>
        <v>4324.17</v>
      </c>
      <c r="H21" s="48">
        <f>H23+H37</f>
        <v>4322.07</v>
      </c>
      <c r="I21" s="48">
        <f>(H21*100)/G21</f>
        <v>99.95143576686392</v>
      </c>
      <c r="J21" s="47"/>
      <c r="K21" s="47"/>
    </row>
    <row r="22" spans="1:11" ht="27">
      <c r="A22" s="69" t="s">
        <v>88</v>
      </c>
      <c r="B22" s="88">
        <v>911</v>
      </c>
      <c r="C22" s="92" t="s">
        <v>0</v>
      </c>
      <c r="D22" s="92" t="s">
        <v>2</v>
      </c>
      <c r="E22" s="94" t="s">
        <v>89</v>
      </c>
      <c r="F22" s="16"/>
      <c r="G22" s="57">
        <f aca="true" t="shared" si="1" ref="G22:I23">G23</f>
        <v>4076.1700000000005</v>
      </c>
      <c r="H22" s="48">
        <f t="shared" si="1"/>
        <v>4074.07</v>
      </c>
      <c r="I22" s="48">
        <f t="shared" si="1"/>
        <v>99.94848104961274</v>
      </c>
      <c r="J22" s="47"/>
      <c r="K22" s="47"/>
    </row>
    <row r="23" spans="1:11" ht="15">
      <c r="A23" s="28" t="s">
        <v>93</v>
      </c>
      <c r="B23" s="96">
        <v>911</v>
      </c>
      <c r="C23" s="97" t="s">
        <v>0</v>
      </c>
      <c r="D23" s="97" t="s">
        <v>2</v>
      </c>
      <c r="E23" s="70" t="s">
        <v>94</v>
      </c>
      <c r="F23" s="20"/>
      <c r="G23" s="60">
        <f t="shared" si="1"/>
        <v>4076.1700000000005</v>
      </c>
      <c r="H23" s="55">
        <f t="shared" si="1"/>
        <v>4074.07</v>
      </c>
      <c r="I23" s="55">
        <f t="shared" si="1"/>
        <v>99.94848104961274</v>
      </c>
      <c r="J23" s="47"/>
      <c r="K23" s="47"/>
    </row>
    <row r="24" spans="1:11" ht="15">
      <c r="A24" s="24" t="s">
        <v>29</v>
      </c>
      <c r="B24" s="96">
        <v>911</v>
      </c>
      <c r="C24" s="97" t="s">
        <v>0</v>
      </c>
      <c r="D24" s="97" t="s">
        <v>2</v>
      </c>
      <c r="E24" s="70" t="s">
        <v>95</v>
      </c>
      <c r="F24" s="20"/>
      <c r="G24" s="60">
        <f>G25+G29+G33</f>
        <v>4076.1700000000005</v>
      </c>
      <c r="H24" s="62">
        <f>H25+H29+H33</f>
        <v>4074.07</v>
      </c>
      <c r="I24" s="62">
        <f>(H24*100)/G24</f>
        <v>99.94848104961274</v>
      </c>
      <c r="J24" s="47"/>
      <c r="K24" s="47"/>
    </row>
    <row r="25" spans="1:11" ht="66">
      <c r="A25" s="21" t="s">
        <v>26</v>
      </c>
      <c r="B25" s="96">
        <v>911</v>
      </c>
      <c r="C25" s="98" t="s">
        <v>0</v>
      </c>
      <c r="D25" s="98" t="s">
        <v>2</v>
      </c>
      <c r="E25" s="70" t="s">
        <v>95</v>
      </c>
      <c r="F25" s="16" t="s">
        <v>62</v>
      </c>
      <c r="G25" s="79">
        <f>G26</f>
        <v>2911.13</v>
      </c>
      <c r="H25" s="80">
        <f>H26</f>
        <v>2911.13</v>
      </c>
      <c r="I25" s="80">
        <f>I26</f>
        <v>100</v>
      </c>
      <c r="J25" s="47"/>
      <c r="K25" s="47"/>
    </row>
    <row r="26" spans="1:11" ht="15">
      <c r="A26" s="22" t="s">
        <v>27</v>
      </c>
      <c r="B26" s="96">
        <v>911</v>
      </c>
      <c r="C26" s="98" t="s">
        <v>0</v>
      </c>
      <c r="D26" s="98" t="s">
        <v>2</v>
      </c>
      <c r="E26" s="70" t="s">
        <v>95</v>
      </c>
      <c r="F26" s="16" t="s">
        <v>63</v>
      </c>
      <c r="G26" s="32">
        <f>G27+G28</f>
        <v>2911.13</v>
      </c>
      <c r="H26" s="61">
        <f>H27+H28</f>
        <v>2911.13</v>
      </c>
      <c r="I26" s="61">
        <f>I27</f>
        <v>100</v>
      </c>
      <c r="J26" s="47"/>
      <c r="K26" s="47"/>
    </row>
    <row r="27" spans="1:11" ht="15">
      <c r="A27" s="23" t="s">
        <v>226</v>
      </c>
      <c r="B27" s="96">
        <v>911</v>
      </c>
      <c r="C27" s="98" t="s">
        <v>0</v>
      </c>
      <c r="D27" s="98" t="s">
        <v>2</v>
      </c>
      <c r="E27" s="70" t="s">
        <v>95</v>
      </c>
      <c r="F27" s="16" t="s">
        <v>14</v>
      </c>
      <c r="G27" s="32">
        <v>2237.13</v>
      </c>
      <c r="H27" s="61">
        <v>2237.13</v>
      </c>
      <c r="I27" s="61">
        <f>(H27*100)/G27</f>
        <v>100</v>
      </c>
      <c r="J27" s="47"/>
      <c r="K27" s="47"/>
    </row>
    <row r="28" spans="1:11" ht="15">
      <c r="A28" s="22" t="s">
        <v>227</v>
      </c>
      <c r="B28" s="96">
        <v>911</v>
      </c>
      <c r="C28" s="98" t="s">
        <v>0</v>
      </c>
      <c r="D28" s="98" t="s">
        <v>2</v>
      </c>
      <c r="E28" s="70" t="s">
        <v>95</v>
      </c>
      <c r="F28" s="16" t="s">
        <v>225</v>
      </c>
      <c r="G28" s="32">
        <v>674</v>
      </c>
      <c r="H28" s="62">
        <v>674</v>
      </c>
      <c r="I28" s="62">
        <f>(H28*100)/G28</f>
        <v>100</v>
      </c>
      <c r="J28" s="47"/>
      <c r="K28" s="47"/>
    </row>
    <row r="29" spans="1:11" ht="15">
      <c r="A29" s="22" t="s">
        <v>30</v>
      </c>
      <c r="B29" s="96">
        <v>911</v>
      </c>
      <c r="C29" s="98" t="s">
        <v>0</v>
      </c>
      <c r="D29" s="98" t="s">
        <v>2</v>
      </c>
      <c r="E29" s="70" t="s">
        <v>95</v>
      </c>
      <c r="F29" s="16" t="s">
        <v>64</v>
      </c>
      <c r="G29" s="32">
        <f>G30</f>
        <v>1140.76</v>
      </c>
      <c r="H29" s="62">
        <f>H30</f>
        <v>1138.66</v>
      </c>
      <c r="I29" s="62">
        <f>I30</f>
        <v>99.81591219888497</v>
      </c>
      <c r="J29" s="47"/>
      <c r="K29" s="47"/>
    </row>
    <row r="30" spans="1:11" ht="27">
      <c r="A30" s="22" t="s">
        <v>31</v>
      </c>
      <c r="B30" s="96">
        <v>911</v>
      </c>
      <c r="C30" s="98" t="s">
        <v>0</v>
      </c>
      <c r="D30" s="98" t="s">
        <v>2</v>
      </c>
      <c r="E30" s="70" t="s">
        <v>95</v>
      </c>
      <c r="F30" s="16" t="s">
        <v>65</v>
      </c>
      <c r="G30" s="32">
        <f>G31+G32</f>
        <v>1140.76</v>
      </c>
      <c r="H30" s="61">
        <f>H31+H32</f>
        <v>1138.66</v>
      </c>
      <c r="I30" s="82">
        <f>(H30*100)/G30</f>
        <v>99.81591219888497</v>
      </c>
      <c r="J30" s="47"/>
      <c r="K30" s="47"/>
    </row>
    <row r="31" spans="1:11" ht="15">
      <c r="A31" s="22" t="s">
        <v>30</v>
      </c>
      <c r="B31" s="96">
        <v>911</v>
      </c>
      <c r="C31" s="98" t="s">
        <v>0</v>
      </c>
      <c r="D31" s="98" t="s">
        <v>2</v>
      </c>
      <c r="E31" s="70" t="s">
        <v>95</v>
      </c>
      <c r="F31" s="16" t="s">
        <v>15</v>
      </c>
      <c r="G31" s="32">
        <v>466.58</v>
      </c>
      <c r="H31" s="62">
        <v>466.58</v>
      </c>
      <c r="I31" s="62">
        <f>(H31*100)/G31</f>
        <v>100</v>
      </c>
      <c r="J31" s="47"/>
      <c r="K31" s="47"/>
    </row>
    <row r="32" spans="1:11" ht="27">
      <c r="A32" s="22" t="s">
        <v>32</v>
      </c>
      <c r="B32" s="96">
        <v>911</v>
      </c>
      <c r="C32" s="98" t="s">
        <v>0</v>
      </c>
      <c r="D32" s="98" t="s">
        <v>2</v>
      </c>
      <c r="E32" s="70" t="s">
        <v>95</v>
      </c>
      <c r="F32" s="16" t="s">
        <v>16</v>
      </c>
      <c r="G32" s="32">
        <v>674.18</v>
      </c>
      <c r="H32" s="61">
        <v>672.08</v>
      </c>
      <c r="I32" s="61">
        <f>(H32*100)/G32</f>
        <v>99.68851048681361</v>
      </c>
      <c r="J32" s="47"/>
      <c r="K32" s="47"/>
    </row>
    <row r="33" spans="1:11" ht="15">
      <c r="A33" s="22" t="s">
        <v>35</v>
      </c>
      <c r="B33" s="96">
        <v>911</v>
      </c>
      <c r="C33" s="98" t="s">
        <v>0</v>
      </c>
      <c r="D33" s="98" t="s">
        <v>2</v>
      </c>
      <c r="E33" s="70" t="s">
        <v>95</v>
      </c>
      <c r="F33" s="16" t="s">
        <v>68</v>
      </c>
      <c r="G33" s="32">
        <v>24.28</v>
      </c>
      <c r="H33" s="62">
        <v>24.28</v>
      </c>
      <c r="I33" s="62">
        <f>(H33*100)/G33</f>
        <v>100</v>
      </c>
      <c r="J33" s="47"/>
      <c r="K33" s="47"/>
    </row>
    <row r="34" spans="1:11" ht="15">
      <c r="A34" s="22" t="s">
        <v>36</v>
      </c>
      <c r="B34" s="96">
        <v>911</v>
      </c>
      <c r="C34" s="98" t="s">
        <v>0</v>
      </c>
      <c r="D34" s="98" t="s">
        <v>2</v>
      </c>
      <c r="E34" s="70" t="s">
        <v>95</v>
      </c>
      <c r="F34" s="16" t="s">
        <v>69</v>
      </c>
      <c r="G34" s="32">
        <f>G35+G36</f>
        <v>24.28</v>
      </c>
      <c r="H34" s="62">
        <f>H35+H36</f>
        <v>24.28</v>
      </c>
      <c r="I34" s="62">
        <f>I35</f>
        <v>100</v>
      </c>
      <c r="J34" s="47"/>
      <c r="K34" s="47"/>
    </row>
    <row r="35" spans="1:11" ht="15.75" customHeight="1">
      <c r="A35" s="22" t="s">
        <v>37</v>
      </c>
      <c r="B35" s="96">
        <v>911</v>
      </c>
      <c r="C35" s="98" t="s">
        <v>0</v>
      </c>
      <c r="D35" s="98" t="s">
        <v>2</v>
      </c>
      <c r="E35" s="70" t="s">
        <v>95</v>
      </c>
      <c r="F35" s="16" t="s">
        <v>169</v>
      </c>
      <c r="G35" s="32">
        <v>15.1</v>
      </c>
      <c r="H35" s="62">
        <v>15.1</v>
      </c>
      <c r="I35" s="62">
        <f>(H35*100)/G35</f>
        <v>100</v>
      </c>
      <c r="J35" s="47"/>
      <c r="K35" s="47"/>
    </row>
    <row r="36" spans="1:11" ht="15.75" customHeight="1">
      <c r="A36" s="22" t="s">
        <v>80</v>
      </c>
      <c r="B36" s="96">
        <v>911</v>
      </c>
      <c r="C36" s="98" t="s">
        <v>0</v>
      </c>
      <c r="D36" s="98" t="s">
        <v>2</v>
      </c>
      <c r="E36" s="70" t="s">
        <v>95</v>
      </c>
      <c r="F36" s="16" t="s">
        <v>81</v>
      </c>
      <c r="G36" s="32">
        <v>9.18</v>
      </c>
      <c r="H36" s="62">
        <v>9.18</v>
      </c>
      <c r="I36" s="62">
        <f>(H36*100)/G36</f>
        <v>100</v>
      </c>
      <c r="J36" s="47"/>
      <c r="K36" s="47"/>
    </row>
    <row r="37" spans="1:11" ht="64.5" customHeight="1">
      <c r="A37" s="108" t="s">
        <v>103</v>
      </c>
      <c r="B37" s="88">
        <v>911</v>
      </c>
      <c r="C37" s="92" t="s">
        <v>0</v>
      </c>
      <c r="D37" s="92" t="s">
        <v>2</v>
      </c>
      <c r="E37" s="66" t="s">
        <v>96</v>
      </c>
      <c r="F37" s="15"/>
      <c r="G37" s="57">
        <f aca="true" t="shared" si="2" ref="G37:I39">G38</f>
        <v>248</v>
      </c>
      <c r="H37" s="48">
        <f t="shared" si="2"/>
        <v>248</v>
      </c>
      <c r="I37" s="48">
        <f t="shared" si="2"/>
        <v>100</v>
      </c>
      <c r="J37" s="47"/>
      <c r="K37" s="47"/>
    </row>
    <row r="38" spans="1:11" ht="19.5" customHeight="1">
      <c r="A38" s="68" t="s">
        <v>29</v>
      </c>
      <c r="B38" s="96">
        <v>911</v>
      </c>
      <c r="C38" s="97" t="s">
        <v>0</v>
      </c>
      <c r="D38" s="97" t="s">
        <v>2</v>
      </c>
      <c r="E38" s="99" t="s">
        <v>97</v>
      </c>
      <c r="F38" s="16"/>
      <c r="G38" s="32">
        <f t="shared" si="2"/>
        <v>248</v>
      </c>
      <c r="H38" s="62">
        <f t="shared" si="2"/>
        <v>248</v>
      </c>
      <c r="I38" s="62">
        <f t="shared" si="2"/>
        <v>100</v>
      </c>
      <c r="J38" s="47"/>
      <c r="K38" s="47"/>
    </row>
    <row r="39" spans="1:11" ht="15.75" customHeight="1">
      <c r="A39" s="34" t="s">
        <v>38</v>
      </c>
      <c r="B39" s="96">
        <v>911</v>
      </c>
      <c r="C39" s="97" t="s">
        <v>0</v>
      </c>
      <c r="D39" s="97" t="s">
        <v>2</v>
      </c>
      <c r="E39" s="99" t="s">
        <v>97</v>
      </c>
      <c r="F39" s="16" t="s">
        <v>70</v>
      </c>
      <c r="G39" s="32">
        <f t="shared" si="2"/>
        <v>248</v>
      </c>
      <c r="H39" s="62">
        <f t="shared" si="2"/>
        <v>248</v>
      </c>
      <c r="I39" s="62">
        <f t="shared" si="2"/>
        <v>100</v>
      </c>
      <c r="J39" s="47"/>
      <c r="K39" s="47"/>
    </row>
    <row r="40" spans="1:11" ht="15.75" customHeight="1">
      <c r="A40" s="42" t="s">
        <v>39</v>
      </c>
      <c r="B40" s="96">
        <v>911</v>
      </c>
      <c r="C40" s="97" t="s">
        <v>0</v>
      </c>
      <c r="D40" s="97" t="s">
        <v>2</v>
      </c>
      <c r="E40" s="99" t="s">
        <v>97</v>
      </c>
      <c r="F40" s="16" t="s">
        <v>17</v>
      </c>
      <c r="G40" s="32">
        <v>248</v>
      </c>
      <c r="H40" s="62">
        <v>248</v>
      </c>
      <c r="I40" s="62">
        <f>(H40*100)/G40</f>
        <v>100</v>
      </c>
      <c r="J40" s="47"/>
      <c r="K40" s="47"/>
    </row>
    <row r="41" spans="1:11" ht="39.75" customHeight="1">
      <c r="A41" s="37" t="s">
        <v>162</v>
      </c>
      <c r="B41" s="88">
        <v>911</v>
      </c>
      <c r="C41" s="92" t="s">
        <v>0</v>
      </c>
      <c r="D41" s="92" t="s">
        <v>2</v>
      </c>
      <c r="E41" s="66" t="s">
        <v>98</v>
      </c>
      <c r="F41" s="15"/>
      <c r="G41" s="77">
        <f aca="true" t="shared" si="3" ref="G41:I43">G42</f>
        <v>0</v>
      </c>
      <c r="H41" s="109">
        <f t="shared" si="3"/>
        <v>0</v>
      </c>
      <c r="I41" s="109">
        <f t="shared" si="3"/>
        <v>0</v>
      </c>
      <c r="J41" s="47"/>
      <c r="K41" s="47"/>
    </row>
    <row r="42" spans="1:11" ht="24.75" customHeight="1">
      <c r="A42" s="86" t="s">
        <v>151</v>
      </c>
      <c r="B42" s="96">
        <v>911</v>
      </c>
      <c r="C42" s="97" t="s">
        <v>0</v>
      </c>
      <c r="D42" s="97" t="s">
        <v>2</v>
      </c>
      <c r="E42" s="70" t="s">
        <v>152</v>
      </c>
      <c r="F42" s="29"/>
      <c r="G42" s="32">
        <f t="shared" si="3"/>
        <v>0</v>
      </c>
      <c r="H42" s="55">
        <f t="shared" si="3"/>
        <v>0</v>
      </c>
      <c r="I42" s="55">
        <f t="shared" si="3"/>
        <v>0</v>
      </c>
      <c r="J42" s="47"/>
      <c r="K42" s="47"/>
    </row>
    <row r="43" spans="1:11" ht="15.75" customHeight="1">
      <c r="A43" s="34" t="s">
        <v>38</v>
      </c>
      <c r="B43" s="96">
        <v>911</v>
      </c>
      <c r="C43" s="98" t="s">
        <v>0</v>
      </c>
      <c r="D43" s="98" t="s">
        <v>2</v>
      </c>
      <c r="E43" s="99" t="s">
        <v>152</v>
      </c>
      <c r="F43" s="16" t="s">
        <v>70</v>
      </c>
      <c r="G43" s="32">
        <f t="shared" si="3"/>
        <v>0</v>
      </c>
      <c r="H43" s="62">
        <f t="shared" si="3"/>
        <v>0</v>
      </c>
      <c r="I43" s="62">
        <f t="shared" si="3"/>
        <v>0</v>
      </c>
      <c r="J43" s="47"/>
      <c r="K43" s="47"/>
    </row>
    <row r="44" spans="1:11" ht="15.75" customHeight="1">
      <c r="A44" s="42" t="s">
        <v>39</v>
      </c>
      <c r="B44" s="96">
        <v>911</v>
      </c>
      <c r="C44" s="98" t="s">
        <v>0</v>
      </c>
      <c r="D44" s="98" t="s">
        <v>2</v>
      </c>
      <c r="E44" s="99" t="s">
        <v>152</v>
      </c>
      <c r="F44" s="16" t="s">
        <v>17</v>
      </c>
      <c r="G44" s="32">
        <v>0</v>
      </c>
      <c r="H44" s="62">
        <v>0</v>
      </c>
      <c r="I44" s="62">
        <v>0</v>
      </c>
      <c r="J44" s="47"/>
      <c r="K44" s="47"/>
    </row>
    <row r="45" spans="1:11" ht="24.75" customHeight="1">
      <c r="A45" s="37" t="s">
        <v>82</v>
      </c>
      <c r="B45" s="88">
        <v>911</v>
      </c>
      <c r="C45" s="92" t="s">
        <v>0</v>
      </c>
      <c r="D45" s="92" t="s">
        <v>83</v>
      </c>
      <c r="E45" s="99"/>
      <c r="F45" s="16"/>
      <c r="G45" s="13">
        <f>G47</f>
        <v>7.2</v>
      </c>
      <c r="H45" s="13">
        <f>H47</f>
        <v>7.2</v>
      </c>
      <c r="I45" s="13">
        <f>I47</f>
        <v>100</v>
      </c>
      <c r="J45" s="47"/>
      <c r="K45" s="47"/>
    </row>
    <row r="46" spans="1:11" ht="24.75" customHeight="1">
      <c r="A46" s="69" t="s">
        <v>88</v>
      </c>
      <c r="B46" s="88">
        <v>911</v>
      </c>
      <c r="C46" s="92" t="s">
        <v>0</v>
      </c>
      <c r="D46" s="92" t="s">
        <v>83</v>
      </c>
      <c r="E46" s="94" t="s">
        <v>89</v>
      </c>
      <c r="F46" s="16"/>
      <c r="G46" s="13">
        <f aca="true" t="shared" si="4" ref="G46:I47">G47</f>
        <v>7.2</v>
      </c>
      <c r="H46" s="13">
        <f t="shared" si="4"/>
        <v>7.2</v>
      </c>
      <c r="I46" s="13">
        <f t="shared" si="4"/>
        <v>100</v>
      </c>
      <c r="J46" s="47"/>
      <c r="K46" s="47"/>
    </row>
    <row r="47" spans="1:11" ht="64.5" customHeight="1">
      <c r="A47" s="42" t="s">
        <v>163</v>
      </c>
      <c r="B47" s="96">
        <v>911</v>
      </c>
      <c r="C47" s="98" t="s">
        <v>0</v>
      </c>
      <c r="D47" s="98" t="s">
        <v>83</v>
      </c>
      <c r="E47" s="99" t="s">
        <v>98</v>
      </c>
      <c r="F47" s="16"/>
      <c r="G47" s="32">
        <f t="shared" si="4"/>
        <v>7.2</v>
      </c>
      <c r="H47" s="32">
        <f t="shared" si="4"/>
        <v>7.2</v>
      </c>
      <c r="I47" s="32">
        <f t="shared" si="4"/>
        <v>100</v>
      </c>
      <c r="J47" s="47"/>
      <c r="K47" s="47"/>
    </row>
    <row r="48" spans="1:11" ht="15.75" customHeight="1">
      <c r="A48" s="42" t="s">
        <v>84</v>
      </c>
      <c r="B48" s="96">
        <v>911</v>
      </c>
      <c r="C48" s="98" t="s">
        <v>0</v>
      </c>
      <c r="D48" s="98" t="s">
        <v>83</v>
      </c>
      <c r="E48" s="99" t="s">
        <v>99</v>
      </c>
      <c r="F48" s="16"/>
      <c r="G48" s="32">
        <f aca="true" t="shared" si="5" ref="G48:I49">G49</f>
        <v>7.2</v>
      </c>
      <c r="H48" s="32">
        <f t="shared" si="5"/>
        <v>7.2</v>
      </c>
      <c r="I48" s="32">
        <f>I49</f>
        <v>100</v>
      </c>
      <c r="J48" s="47"/>
      <c r="K48" s="47"/>
    </row>
    <row r="49" spans="1:11" ht="15.75" customHeight="1">
      <c r="A49" s="34" t="s">
        <v>38</v>
      </c>
      <c r="B49" s="96">
        <v>911</v>
      </c>
      <c r="C49" s="98" t="s">
        <v>0</v>
      </c>
      <c r="D49" s="98" t="s">
        <v>83</v>
      </c>
      <c r="E49" s="99" t="s">
        <v>99</v>
      </c>
      <c r="F49" s="16" t="s">
        <v>70</v>
      </c>
      <c r="G49" s="32">
        <f t="shared" si="5"/>
        <v>7.2</v>
      </c>
      <c r="H49" s="32">
        <f t="shared" si="5"/>
        <v>7.2</v>
      </c>
      <c r="I49" s="32">
        <f t="shared" si="5"/>
        <v>100</v>
      </c>
      <c r="J49" s="47"/>
      <c r="K49" s="47"/>
    </row>
    <row r="50" spans="1:11" ht="15.75" customHeight="1">
      <c r="A50" s="42" t="s">
        <v>39</v>
      </c>
      <c r="B50" s="96">
        <v>911</v>
      </c>
      <c r="C50" s="98" t="s">
        <v>0</v>
      </c>
      <c r="D50" s="98" t="s">
        <v>83</v>
      </c>
      <c r="E50" s="99" t="s">
        <v>99</v>
      </c>
      <c r="F50" s="16" t="s">
        <v>17</v>
      </c>
      <c r="G50" s="32">
        <v>7.2</v>
      </c>
      <c r="H50" s="32">
        <v>7.2</v>
      </c>
      <c r="I50" s="32">
        <f>(H50*100)/G50</f>
        <v>100</v>
      </c>
      <c r="J50" s="47"/>
      <c r="K50" s="47"/>
    </row>
    <row r="51" spans="1:11" ht="15.75" customHeight="1">
      <c r="A51" s="37" t="s">
        <v>146</v>
      </c>
      <c r="B51" s="88">
        <v>911</v>
      </c>
      <c r="C51" s="92" t="s">
        <v>0</v>
      </c>
      <c r="D51" s="92" t="s">
        <v>10</v>
      </c>
      <c r="E51" s="99"/>
      <c r="F51" s="16"/>
      <c r="G51" s="13">
        <f>G53</f>
        <v>218.75</v>
      </c>
      <c r="H51" s="13">
        <f aca="true" t="shared" si="6" ref="H51:I56">H52</f>
        <v>218.75</v>
      </c>
      <c r="I51" s="119">
        <f t="shared" si="6"/>
        <v>100</v>
      </c>
      <c r="J51" s="47"/>
      <c r="K51" s="47"/>
    </row>
    <row r="52" spans="1:11" ht="28.5" customHeight="1">
      <c r="A52" s="84" t="s">
        <v>88</v>
      </c>
      <c r="B52" s="88">
        <v>911</v>
      </c>
      <c r="C52" s="92" t="s">
        <v>0</v>
      </c>
      <c r="D52" s="92" t="s">
        <v>10</v>
      </c>
      <c r="E52" s="94" t="s">
        <v>89</v>
      </c>
      <c r="F52" s="16"/>
      <c r="G52" s="13">
        <f>G53</f>
        <v>218.75</v>
      </c>
      <c r="H52" s="13">
        <f t="shared" si="6"/>
        <v>218.75</v>
      </c>
      <c r="I52" s="119">
        <f t="shared" si="6"/>
        <v>100</v>
      </c>
      <c r="J52" s="47"/>
      <c r="K52" s="47"/>
    </row>
    <row r="53" spans="1:11" ht="15.75" customHeight="1">
      <c r="A53" s="42" t="s">
        <v>147</v>
      </c>
      <c r="B53" s="96">
        <v>911</v>
      </c>
      <c r="C53" s="97" t="s">
        <v>0</v>
      </c>
      <c r="D53" s="97" t="s">
        <v>10</v>
      </c>
      <c r="E53" s="99" t="s">
        <v>148</v>
      </c>
      <c r="F53" s="16"/>
      <c r="G53" s="32">
        <f>G54</f>
        <v>218.75</v>
      </c>
      <c r="H53" s="32">
        <f t="shared" si="6"/>
        <v>218.75</v>
      </c>
      <c r="I53" s="118">
        <f t="shared" si="6"/>
        <v>100</v>
      </c>
      <c r="J53" s="47"/>
      <c r="K53" s="47"/>
    </row>
    <row r="54" spans="1:11" ht="15.75" customHeight="1">
      <c r="A54" s="42" t="s">
        <v>149</v>
      </c>
      <c r="B54" s="96">
        <v>911</v>
      </c>
      <c r="C54" s="97" t="s">
        <v>0</v>
      </c>
      <c r="D54" s="97" t="s">
        <v>10</v>
      </c>
      <c r="E54" s="99" t="s">
        <v>150</v>
      </c>
      <c r="F54" s="16"/>
      <c r="G54" s="32">
        <f>G55</f>
        <v>218.75</v>
      </c>
      <c r="H54" s="32">
        <f t="shared" si="6"/>
        <v>218.75</v>
      </c>
      <c r="I54" s="118">
        <f t="shared" si="6"/>
        <v>100</v>
      </c>
      <c r="J54" s="47"/>
      <c r="K54" s="47"/>
    </row>
    <row r="55" spans="1:11" ht="15.75" customHeight="1">
      <c r="A55" s="39" t="s">
        <v>30</v>
      </c>
      <c r="B55" s="96">
        <v>911</v>
      </c>
      <c r="C55" s="97" t="s">
        <v>0</v>
      </c>
      <c r="D55" s="97" t="s">
        <v>10</v>
      </c>
      <c r="E55" s="99" t="s">
        <v>150</v>
      </c>
      <c r="F55" s="16" t="s">
        <v>64</v>
      </c>
      <c r="G55" s="32">
        <f>G56</f>
        <v>218.75</v>
      </c>
      <c r="H55" s="32">
        <f t="shared" si="6"/>
        <v>218.75</v>
      </c>
      <c r="I55" s="118">
        <f t="shared" si="6"/>
        <v>100</v>
      </c>
      <c r="J55" s="47"/>
      <c r="K55" s="47"/>
    </row>
    <row r="56" spans="1:11" ht="24.75" customHeight="1">
      <c r="A56" s="39" t="s">
        <v>31</v>
      </c>
      <c r="B56" s="96">
        <v>911</v>
      </c>
      <c r="C56" s="97" t="s">
        <v>0</v>
      </c>
      <c r="D56" s="97" t="s">
        <v>10</v>
      </c>
      <c r="E56" s="99" t="s">
        <v>150</v>
      </c>
      <c r="F56" s="16" t="s">
        <v>65</v>
      </c>
      <c r="G56" s="32">
        <f>G57</f>
        <v>218.75</v>
      </c>
      <c r="H56" s="32">
        <f t="shared" si="6"/>
        <v>218.75</v>
      </c>
      <c r="I56" s="118">
        <f t="shared" si="6"/>
        <v>100</v>
      </c>
      <c r="J56" s="47"/>
      <c r="K56" s="47"/>
    </row>
    <row r="57" spans="1:11" ht="24.75" customHeight="1">
      <c r="A57" s="39" t="s">
        <v>32</v>
      </c>
      <c r="B57" s="96">
        <v>911</v>
      </c>
      <c r="C57" s="97" t="s">
        <v>0</v>
      </c>
      <c r="D57" s="97" t="s">
        <v>10</v>
      </c>
      <c r="E57" s="99" t="s">
        <v>150</v>
      </c>
      <c r="F57" s="16" t="s">
        <v>16</v>
      </c>
      <c r="G57" s="32">
        <v>218.75</v>
      </c>
      <c r="H57" s="32">
        <v>218.75</v>
      </c>
      <c r="I57" s="118">
        <f>(H57*100)/G57</f>
        <v>100</v>
      </c>
      <c r="J57" s="47"/>
      <c r="K57" s="47"/>
    </row>
    <row r="58" spans="1:11" ht="18.75" customHeight="1">
      <c r="A58" s="14" t="s">
        <v>40</v>
      </c>
      <c r="B58" s="88">
        <v>911</v>
      </c>
      <c r="C58" s="92" t="s">
        <v>0</v>
      </c>
      <c r="D58" s="85" t="s">
        <v>4</v>
      </c>
      <c r="E58" s="98"/>
      <c r="F58" s="16"/>
      <c r="G58" s="13">
        <f aca="true" t="shared" si="7" ref="G58:I61">G59</f>
        <v>0</v>
      </c>
      <c r="H58" s="48">
        <f t="shared" si="7"/>
        <v>0</v>
      </c>
      <c r="I58" s="48">
        <f t="shared" si="7"/>
        <v>0</v>
      </c>
      <c r="J58" s="47"/>
      <c r="K58" s="47"/>
    </row>
    <row r="59" spans="1:11" ht="15.75" customHeight="1">
      <c r="A59" s="28" t="s">
        <v>100</v>
      </c>
      <c r="B59" s="96">
        <v>911</v>
      </c>
      <c r="C59" s="97" t="s">
        <v>0</v>
      </c>
      <c r="D59" s="73" t="s">
        <v>4</v>
      </c>
      <c r="E59" s="99" t="s">
        <v>101</v>
      </c>
      <c r="F59" s="15"/>
      <c r="G59" s="13">
        <f t="shared" si="7"/>
        <v>0</v>
      </c>
      <c r="H59" s="48">
        <f t="shared" si="7"/>
        <v>0</v>
      </c>
      <c r="I59" s="48">
        <f t="shared" si="7"/>
        <v>0</v>
      </c>
      <c r="J59" s="47"/>
      <c r="K59" s="47"/>
    </row>
    <row r="60" spans="1:11" ht="15" customHeight="1">
      <c r="A60" s="19" t="s">
        <v>40</v>
      </c>
      <c r="B60" s="96">
        <v>911</v>
      </c>
      <c r="C60" s="100" t="s">
        <v>0</v>
      </c>
      <c r="D60" s="71" t="s">
        <v>4</v>
      </c>
      <c r="E60" s="99" t="s">
        <v>102</v>
      </c>
      <c r="F60" s="20"/>
      <c r="G60" s="60">
        <f t="shared" si="7"/>
        <v>0</v>
      </c>
      <c r="H60" s="62">
        <f t="shared" si="7"/>
        <v>0</v>
      </c>
      <c r="I60" s="62">
        <f t="shared" si="7"/>
        <v>0</v>
      </c>
      <c r="J60" s="47"/>
      <c r="K60" s="47"/>
    </row>
    <row r="61" spans="1:11" ht="15" customHeight="1">
      <c r="A61" s="22" t="s">
        <v>35</v>
      </c>
      <c r="B61" s="96">
        <v>911</v>
      </c>
      <c r="C61" s="98" t="s">
        <v>0</v>
      </c>
      <c r="D61" s="76" t="s">
        <v>4</v>
      </c>
      <c r="E61" s="99" t="s">
        <v>102</v>
      </c>
      <c r="F61" s="16" t="s">
        <v>68</v>
      </c>
      <c r="G61" s="32">
        <f t="shared" si="7"/>
        <v>0</v>
      </c>
      <c r="H61" s="62">
        <f t="shared" si="7"/>
        <v>0</v>
      </c>
      <c r="I61" s="62">
        <f t="shared" si="7"/>
        <v>0</v>
      </c>
      <c r="J61" s="47"/>
      <c r="K61" s="47"/>
    </row>
    <row r="62" spans="1:11" ht="15" customHeight="1">
      <c r="A62" s="23" t="s">
        <v>41</v>
      </c>
      <c r="B62" s="96">
        <v>911</v>
      </c>
      <c r="C62" s="98" t="s">
        <v>0</v>
      </c>
      <c r="D62" s="76" t="s">
        <v>4</v>
      </c>
      <c r="E62" s="99" t="s">
        <v>102</v>
      </c>
      <c r="F62" s="16" t="s">
        <v>18</v>
      </c>
      <c r="G62" s="32">
        <v>0</v>
      </c>
      <c r="H62" s="62">
        <v>0</v>
      </c>
      <c r="I62" s="62">
        <v>0</v>
      </c>
      <c r="J62" s="47"/>
      <c r="K62" s="47"/>
    </row>
    <row r="63" spans="1:11" ht="15" customHeight="1">
      <c r="A63" s="14" t="s">
        <v>72</v>
      </c>
      <c r="B63" s="88">
        <v>911</v>
      </c>
      <c r="C63" s="92" t="s">
        <v>0</v>
      </c>
      <c r="D63" s="85" t="s">
        <v>73</v>
      </c>
      <c r="E63" s="98"/>
      <c r="F63" s="16"/>
      <c r="G63" s="13">
        <f>G65</f>
        <v>1209</v>
      </c>
      <c r="H63" s="48">
        <f>H65</f>
        <v>1209</v>
      </c>
      <c r="I63" s="48">
        <f>I65</f>
        <v>100</v>
      </c>
      <c r="J63" s="47"/>
      <c r="K63" s="47"/>
    </row>
    <row r="64" spans="1:11" ht="28.5" customHeight="1">
      <c r="A64" s="84" t="s">
        <v>88</v>
      </c>
      <c r="B64" s="88">
        <v>911</v>
      </c>
      <c r="C64" s="92" t="s">
        <v>0</v>
      </c>
      <c r="D64" s="85" t="s">
        <v>73</v>
      </c>
      <c r="E64" s="94" t="s">
        <v>89</v>
      </c>
      <c r="F64" s="16"/>
      <c r="G64" s="57">
        <f>G65</f>
        <v>1209</v>
      </c>
      <c r="H64" s="48">
        <f>H65</f>
        <v>1209</v>
      </c>
      <c r="I64" s="48">
        <f>I65</f>
        <v>100</v>
      </c>
      <c r="J64" s="47"/>
      <c r="K64" s="47"/>
    </row>
    <row r="65" spans="1:11" ht="27.75" customHeight="1">
      <c r="A65" s="28" t="s">
        <v>157</v>
      </c>
      <c r="B65" s="96">
        <v>911</v>
      </c>
      <c r="C65" s="97" t="s">
        <v>0</v>
      </c>
      <c r="D65" s="73" t="s">
        <v>73</v>
      </c>
      <c r="E65" s="98" t="s">
        <v>153</v>
      </c>
      <c r="F65" s="16"/>
      <c r="G65" s="79">
        <f aca="true" t="shared" si="8" ref="G65:I67">G66</f>
        <v>1209</v>
      </c>
      <c r="H65" s="62">
        <f t="shared" si="8"/>
        <v>1209</v>
      </c>
      <c r="I65" s="62">
        <f t="shared" si="8"/>
        <v>100</v>
      </c>
      <c r="J65" s="47"/>
      <c r="K65" s="47"/>
    </row>
    <row r="66" spans="1:11" ht="27.75" customHeight="1">
      <c r="A66" s="28" t="s">
        <v>74</v>
      </c>
      <c r="B66" s="96">
        <v>911</v>
      </c>
      <c r="C66" s="97" t="s">
        <v>0</v>
      </c>
      <c r="D66" s="73" t="s">
        <v>73</v>
      </c>
      <c r="E66" s="98" t="s">
        <v>154</v>
      </c>
      <c r="F66" s="16" t="s">
        <v>66</v>
      </c>
      <c r="G66" s="32">
        <f t="shared" si="8"/>
        <v>1209</v>
      </c>
      <c r="H66" s="62">
        <f t="shared" si="8"/>
        <v>1209</v>
      </c>
      <c r="I66" s="62">
        <f t="shared" si="8"/>
        <v>100</v>
      </c>
      <c r="J66" s="47"/>
      <c r="K66" s="47"/>
    </row>
    <row r="67" spans="1:11" ht="15" customHeight="1">
      <c r="A67" s="28" t="s">
        <v>34</v>
      </c>
      <c r="B67" s="96">
        <v>911</v>
      </c>
      <c r="C67" s="97" t="s">
        <v>0</v>
      </c>
      <c r="D67" s="73" t="s">
        <v>73</v>
      </c>
      <c r="E67" s="98" t="s">
        <v>154</v>
      </c>
      <c r="F67" s="16" t="s">
        <v>67</v>
      </c>
      <c r="G67" s="32">
        <f t="shared" si="8"/>
        <v>1209</v>
      </c>
      <c r="H67" s="62">
        <f t="shared" si="8"/>
        <v>1209</v>
      </c>
      <c r="I67" s="62">
        <f t="shared" si="8"/>
        <v>100</v>
      </c>
      <c r="J67" s="47"/>
      <c r="K67" s="47"/>
    </row>
    <row r="68" spans="1:11" ht="45" customHeight="1">
      <c r="A68" s="28" t="s">
        <v>75</v>
      </c>
      <c r="B68" s="96">
        <v>911</v>
      </c>
      <c r="C68" s="97" t="s">
        <v>0</v>
      </c>
      <c r="D68" s="73" t="s">
        <v>73</v>
      </c>
      <c r="E68" s="98" t="s">
        <v>154</v>
      </c>
      <c r="F68" s="16" t="s">
        <v>22</v>
      </c>
      <c r="G68" s="32">
        <v>1209</v>
      </c>
      <c r="H68" s="61">
        <v>1209</v>
      </c>
      <c r="I68" s="61">
        <f>(H68*100)/G68</f>
        <v>100</v>
      </c>
      <c r="J68" s="47"/>
      <c r="K68" s="47"/>
    </row>
    <row r="69" spans="1:11" ht="15" customHeight="1">
      <c r="A69" s="6" t="s">
        <v>42</v>
      </c>
      <c r="B69" s="88">
        <v>911</v>
      </c>
      <c r="C69" s="91" t="s">
        <v>1</v>
      </c>
      <c r="D69" s="91"/>
      <c r="E69" s="89"/>
      <c r="F69" s="12"/>
      <c r="G69" s="13">
        <f>G70</f>
        <v>413.20000000000005</v>
      </c>
      <c r="H69" s="13">
        <f>H70</f>
        <v>413.20000000000005</v>
      </c>
      <c r="I69" s="13">
        <f>I70</f>
        <v>100</v>
      </c>
      <c r="J69" s="47"/>
      <c r="K69" s="47"/>
    </row>
    <row r="70" spans="1:11" ht="15" customHeight="1">
      <c r="A70" s="6" t="s">
        <v>43</v>
      </c>
      <c r="B70" s="88">
        <v>911</v>
      </c>
      <c r="C70" s="91" t="s">
        <v>1</v>
      </c>
      <c r="D70" s="91" t="s">
        <v>5</v>
      </c>
      <c r="E70" s="89"/>
      <c r="F70" s="12"/>
      <c r="G70" s="13">
        <f>G72</f>
        <v>413.20000000000005</v>
      </c>
      <c r="H70" s="13">
        <f>H72</f>
        <v>413.20000000000005</v>
      </c>
      <c r="I70" s="13">
        <f>I72</f>
        <v>100</v>
      </c>
      <c r="J70" s="47"/>
      <c r="K70" s="47"/>
    </row>
    <row r="71" spans="1:11" ht="28.5" customHeight="1">
      <c r="A71" s="84" t="s">
        <v>88</v>
      </c>
      <c r="B71" s="88">
        <v>911</v>
      </c>
      <c r="C71" s="91" t="s">
        <v>1</v>
      </c>
      <c r="D71" s="91" t="s">
        <v>5</v>
      </c>
      <c r="E71" s="94" t="s">
        <v>89</v>
      </c>
      <c r="F71" s="12"/>
      <c r="G71" s="13">
        <f>G72</f>
        <v>413.20000000000005</v>
      </c>
      <c r="H71" s="13">
        <f>H72</f>
        <v>413.20000000000005</v>
      </c>
      <c r="I71" s="13">
        <f>I72</f>
        <v>100</v>
      </c>
      <c r="J71" s="47"/>
      <c r="K71" s="47"/>
    </row>
    <row r="72" spans="1:11" ht="24.75" customHeight="1">
      <c r="A72" s="28" t="s">
        <v>158</v>
      </c>
      <c r="B72" s="96">
        <v>911</v>
      </c>
      <c r="C72" s="89" t="s">
        <v>1</v>
      </c>
      <c r="D72" s="89" t="s">
        <v>5</v>
      </c>
      <c r="E72" s="70" t="s">
        <v>144</v>
      </c>
      <c r="F72" s="12"/>
      <c r="G72" s="32">
        <f aca="true" t="shared" si="9" ref="G72:I74">G73</f>
        <v>413.20000000000005</v>
      </c>
      <c r="H72" s="32">
        <f t="shared" si="9"/>
        <v>413.20000000000005</v>
      </c>
      <c r="I72" s="32">
        <f t="shared" si="9"/>
        <v>100</v>
      </c>
      <c r="J72" s="47"/>
      <c r="K72" s="47"/>
    </row>
    <row r="73" spans="1:11" ht="30" customHeight="1">
      <c r="A73" s="67" t="s">
        <v>159</v>
      </c>
      <c r="B73" s="96">
        <v>911</v>
      </c>
      <c r="C73" s="101" t="s">
        <v>1</v>
      </c>
      <c r="D73" s="101" t="s">
        <v>5</v>
      </c>
      <c r="E73" s="70" t="s">
        <v>145</v>
      </c>
      <c r="F73" s="31"/>
      <c r="G73" s="60">
        <f>G74+G78+G82</f>
        <v>413.20000000000005</v>
      </c>
      <c r="H73" s="60">
        <f>H74+H78+H82</f>
        <v>413.20000000000005</v>
      </c>
      <c r="I73" s="60">
        <f>(H73*100)/G73</f>
        <v>100</v>
      </c>
      <c r="J73" s="47"/>
      <c r="K73" s="47"/>
    </row>
    <row r="74" spans="1:11" ht="64.5" customHeight="1">
      <c r="A74" s="21" t="s">
        <v>26</v>
      </c>
      <c r="B74" s="96">
        <v>911</v>
      </c>
      <c r="C74" s="101" t="s">
        <v>1</v>
      </c>
      <c r="D74" s="101" t="s">
        <v>5</v>
      </c>
      <c r="E74" s="70" t="s">
        <v>145</v>
      </c>
      <c r="F74" s="120" t="s">
        <v>62</v>
      </c>
      <c r="G74" s="121">
        <f t="shared" si="9"/>
        <v>383.36</v>
      </c>
      <c r="H74" s="121">
        <f t="shared" si="9"/>
        <v>383.36</v>
      </c>
      <c r="I74" s="121">
        <f>(H74*100)/G74</f>
        <v>100</v>
      </c>
      <c r="J74" s="47"/>
      <c r="K74" s="47"/>
    </row>
    <row r="75" spans="1:11" ht="15" customHeight="1">
      <c r="A75" s="22" t="s">
        <v>44</v>
      </c>
      <c r="B75" s="96">
        <v>911</v>
      </c>
      <c r="C75" s="89" t="s">
        <v>1</v>
      </c>
      <c r="D75" s="89" t="s">
        <v>5</v>
      </c>
      <c r="E75" s="70" t="s">
        <v>145</v>
      </c>
      <c r="F75" s="12" t="s">
        <v>63</v>
      </c>
      <c r="G75" s="32">
        <f>G76+G77</f>
        <v>383.36</v>
      </c>
      <c r="H75" s="32">
        <f>H76+H77</f>
        <v>383.36</v>
      </c>
      <c r="I75" s="32">
        <f>(H75*100)/G75</f>
        <v>100</v>
      </c>
      <c r="J75" s="47"/>
      <c r="K75" s="47"/>
    </row>
    <row r="76" spans="1:11" ht="18" customHeight="1">
      <c r="A76" s="22" t="s">
        <v>228</v>
      </c>
      <c r="B76" s="102">
        <v>911</v>
      </c>
      <c r="C76" s="89" t="s">
        <v>1</v>
      </c>
      <c r="D76" s="89" t="s">
        <v>5</v>
      </c>
      <c r="E76" s="70" t="s">
        <v>145</v>
      </c>
      <c r="F76" s="12" t="s">
        <v>14</v>
      </c>
      <c r="G76" s="32">
        <v>294.45</v>
      </c>
      <c r="H76" s="32">
        <v>294.45</v>
      </c>
      <c r="I76" s="32">
        <f>(H76*100)/G76</f>
        <v>100</v>
      </c>
      <c r="J76" s="47"/>
      <c r="K76" s="47"/>
    </row>
    <row r="77" spans="1:11" ht="19.5" customHeight="1">
      <c r="A77" s="22" t="s">
        <v>224</v>
      </c>
      <c r="B77" s="102">
        <v>911</v>
      </c>
      <c r="C77" s="89" t="s">
        <v>1</v>
      </c>
      <c r="D77" s="89" t="s">
        <v>5</v>
      </c>
      <c r="E77" s="70" t="s">
        <v>145</v>
      </c>
      <c r="F77" s="12" t="s">
        <v>225</v>
      </c>
      <c r="G77" s="32">
        <v>88.91</v>
      </c>
      <c r="H77" s="32">
        <v>88.91</v>
      </c>
      <c r="I77" s="32">
        <f>(H77*100)/G77</f>
        <v>100</v>
      </c>
      <c r="J77" s="47"/>
      <c r="K77" s="47"/>
    </row>
    <row r="78" spans="1:11" ht="15">
      <c r="A78" s="22" t="s">
        <v>30</v>
      </c>
      <c r="B78" s="96">
        <v>911</v>
      </c>
      <c r="C78" s="89" t="s">
        <v>1</v>
      </c>
      <c r="D78" s="89" t="s">
        <v>5</v>
      </c>
      <c r="E78" s="103" t="s">
        <v>145</v>
      </c>
      <c r="F78" s="12" t="s">
        <v>64</v>
      </c>
      <c r="G78" s="32">
        <f>G79</f>
        <v>29.799999999999997</v>
      </c>
      <c r="H78" s="32">
        <f>H79</f>
        <v>29.799999999999997</v>
      </c>
      <c r="I78" s="32">
        <f>I79</f>
        <v>200</v>
      </c>
      <c r="J78" s="47"/>
      <c r="K78" s="47"/>
    </row>
    <row r="79" spans="1:11" ht="27">
      <c r="A79" s="22" t="s">
        <v>31</v>
      </c>
      <c r="B79" s="96">
        <v>911</v>
      </c>
      <c r="C79" s="89" t="s">
        <v>1</v>
      </c>
      <c r="D79" s="89" t="s">
        <v>5</v>
      </c>
      <c r="E79" s="70" t="s">
        <v>145</v>
      </c>
      <c r="F79" s="12" t="s">
        <v>65</v>
      </c>
      <c r="G79" s="32">
        <f>G80+G81</f>
        <v>29.799999999999997</v>
      </c>
      <c r="H79" s="32">
        <f>H80+H81</f>
        <v>29.799999999999997</v>
      </c>
      <c r="I79" s="32">
        <f>I80+I81</f>
        <v>200</v>
      </c>
      <c r="J79" s="47"/>
      <c r="K79" s="47"/>
    </row>
    <row r="80" spans="1:11" ht="15">
      <c r="A80" s="22" t="s">
        <v>30</v>
      </c>
      <c r="B80" s="96">
        <v>911</v>
      </c>
      <c r="C80" s="89" t="s">
        <v>1</v>
      </c>
      <c r="D80" s="89" t="s">
        <v>5</v>
      </c>
      <c r="E80" s="70" t="s">
        <v>145</v>
      </c>
      <c r="F80" s="12" t="s">
        <v>15</v>
      </c>
      <c r="G80" s="32">
        <v>22.9</v>
      </c>
      <c r="H80" s="32">
        <v>22.9</v>
      </c>
      <c r="I80" s="32">
        <f>(H80*100)/G80</f>
        <v>100</v>
      </c>
      <c r="J80" s="47"/>
      <c r="K80" s="47"/>
    </row>
    <row r="81" spans="1:11" ht="27">
      <c r="A81" s="22" t="s">
        <v>32</v>
      </c>
      <c r="B81" s="96">
        <v>911</v>
      </c>
      <c r="C81" s="89" t="s">
        <v>1</v>
      </c>
      <c r="D81" s="89" t="s">
        <v>5</v>
      </c>
      <c r="E81" s="103" t="s">
        <v>145</v>
      </c>
      <c r="F81" s="12" t="s">
        <v>16</v>
      </c>
      <c r="G81" s="32">
        <v>6.9</v>
      </c>
      <c r="H81" s="32">
        <v>6.9</v>
      </c>
      <c r="I81" s="32">
        <f>(H81*100)/G81</f>
        <v>100</v>
      </c>
      <c r="J81" s="47"/>
      <c r="K81" s="47"/>
    </row>
    <row r="82" spans="1:11" ht="15">
      <c r="A82" s="22" t="s">
        <v>35</v>
      </c>
      <c r="B82" s="96">
        <v>911</v>
      </c>
      <c r="C82" s="89" t="s">
        <v>1</v>
      </c>
      <c r="D82" s="89" t="s">
        <v>5</v>
      </c>
      <c r="E82" s="70" t="s">
        <v>145</v>
      </c>
      <c r="F82" s="12" t="s">
        <v>68</v>
      </c>
      <c r="G82" s="32">
        <v>0.04</v>
      </c>
      <c r="H82" s="32">
        <f>H83</f>
        <v>0.04</v>
      </c>
      <c r="I82" s="32">
        <f>I83</f>
        <v>100</v>
      </c>
      <c r="J82" s="47"/>
      <c r="K82" s="47"/>
    </row>
    <row r="83" spans="1:11" ht="15">
      <c r="A83" s="22" t="s">
        <v>36</v>
      </c>
      <c r="B83" s="96">
        <v>911</v>
      </c>
      <c r="C83" s="89" t="s">
        <v>1</v>
      </c>
      <c r="D83" s="89" t="s">
        <v>5</v>
      </c>
      <c r="E83" s="70" t="s">
        <v>145</v>
      </c>
      <c r="F83" s="12" t="s">
        <v>69</v>
      </c>
      <c r="G83" s="32">
        <v>0.04</v>
      </c>
      <c r="H83" s="32">
        <f>H84</f>
        <v>0.04</v>
      </c>
      <c r="I83" s="32">
        <f>I84</f>
        <v>100</v>
      </c>
      <c r="J83" s="47"/>
      <c r="K83" s="47"/>
    </row>
    <row r="84" spans="1:11" ht="15">
      <c r="A84" s="22" t="s">
        <v>80</v>
      </c>
      <c r="B84" s="96">
        <v>911</v>
      </c>
      <c r="C84" s="89" t="s">
        <v>1</v>
      </c>
      <c r="D84" s="89" t="s">
        <v>5</v>
      </c>
      <c r="E84" s="103" t="s">
        <v>145</v>
      </c>
      <c r="F84" s="12" t="s">
        <v>81</v>
      </c>
      <c r="G84" s="32">
        <v>0.04</v>
      </c>
      <c r="H84" s="32">
        <v>0.04</v>
      </c>
      <c r="I84" s="32">
        <f>(H84*100)/G84</f>
        <v>100</v>
      </c>
      <c r="J84" s="47"/>
      <c r="K84" s="47"/>
    </row>
    <row r="85" spans="1:11" ht="15">
      <c r="A85" s="69" t="s">
        <v>170</v>
      </c>
      <c r="B85" s="88">
        <v>911</v>
      </c>
      <c r="C85" s="91" t="s">
        <v>5</v>
      </c>
      <c r="D85" s="89"/>
      <c r="E85" s="66"/>
      <c r="F85" s="111"/>
      <c r="G85" s="13">
        <f>G86+G93</f>
        <v>29.4</v>
      </c>
      <c r="H85" s="13">
        <f>H86+H93</f>
        <v>29.4</v>
      </c>
      <c r="I85" s="13">
        <f>(H85*100)/G85</f>
        <v>100</v>
      </c>
      <c r="J85" s="47"/>
      <c r="K85" s="47"/>
    </row>
    <row r="86" spans="1:11" ht="15">
      <c r="A86" s="69" t="s">
        <v>171</v>
      </c>
      <c r="B86" s="88">
        <v>911</v>
      </c>
      <c r="C86" s="91" t="s">
        <v>5</v>
      </c>
      <c r="D86" s="91" t="s">
        <v>21</v>
      </c>
      <c r="E86" s="110"/>
      <c r="F86" s="111"/>
      <c r="G86" s="32">
        <f aca="true" t="shared" si="10" ref="G86:H91">G87</f>
        <v>24.9</v>
      </c>
      <c r="H86" s="32">
        <f t="shared" si="10"/>
        <v>24.9</v>
      </c>
      <c r="I86" s="32">
        <f aca="true" t="shared" si="11" ref="I86:I91">I87</f>
        <v>100</v>
      </c>
      <c r="J86" s="47"/>
      <c r="K86" s="47"/>
    </row>
    <row r="87" spans="1:11" ht="27">
      <c r="A87" s="69" t="s">
        <v>88</v>
      </c>
      <c r="B87" s="96">
        <v>911</v>
      </c>
      <c r="C87" s="89" t="s">
        <v>5</v>
      </c>
      <c r="D87" s="89" t="s">
        <v>21</v>
      </c>
      <c r="E87" s="112" t="s">
        <v>89</v>
      </c>
      <c r="F87" s="12"/>
      <c r="G87" s="32">
        <f t="shared" si="10"/>
        <v>24.9</v>
      </c>
      <c r="H87" s="32">
        <f t="shared" si="10"/>
        <v>24.9</v>
      </c>
      <c r="I87" s="32">
        <f t="shared" si="11"/>
        <v>100</v>
      </c>
      <c r="J87" s="47"/>
      <c r="K87" s="47"/>
    </row>
    <row r="88" spans="1:11" ht="27">
      <c r="A88" s="22" t="s">
        <v>172</v>
      </c>
      <c r="B88" s="96">
        <v>911</v>
      </c>
      <c r="C88" s="89" t="s">
        <v>5</v>
      </c>
      <c r="D88" s="89" t="s">
        <v>21</v>
      </c>
      <c r="E88" s="112" t="s">
        <v>173</v>
      </c>
      <c r="F88" s="12"/>
      <c r="G88" s="32">
        <f t="shared" si="10"/>
        <v>24.9</v>
      </c>
      <c r="H88" s="32">
        <f t="shared" si="10"/>
        <v>24.9</v>
      </c>
      <c r="I88" s="32">
        <f t="shared" si="11"/>
        <v>100</v>
      </c>
      <c r="J88" s="47"/>
      <c r="K88" s="47"/>
    </row>
    <row r="89" spans="1:11" ht="27">
      <c r="A89" s="22" t="s">
        <v>174</v>
      </c>
      <c r="B89" s="96">
        <v>911</v>
      </c>
      <c r="C89" s="89" t="s">
        <v>5</v>
      </c>
      <c r="D89" s="89" t="s">
        <v>21</v>
      </c>
      <c r="E89" s="112" t="s">
        <v>175</v>
      </c>
      <c r="F89" s="12"/>
      <c r="G89" s="32">
        <f t="shared" si="10"/>
        <v>24.9</v>
      </c>
      <c r="H89" s="32">
        <f t="shared" si="10"/>
        <v>24.9</v>
      </c>
      <c r="I89" s="32">
        <f t="shared" si="11"/>
        <v>100</v>
      </c>
      <c r="J89" s="47"/>
      <c r="K89" s="47"/>
    </row>
    <row r="90" spans="1:11" ht="15">
      <c r="A90" s="22" t="s">
        <v>30</v>
      </c>
      <c r="B90" s="96">
        <v>911</v>
      </c>
      <c r="C90" s="89" t="s">
        <v>5</v>
      </c>
      <c r="D90" s="89" t="s">
        <v>21</v>
      </c>
      <c r="E90" s="112" t="s">
        <v>175</v>
      </c>
      <c r="F90" s="12" t="s">
        <v>64</v>
      </c>
      <c r="G90" s="32">
        <f t="shared" si="10"/>
        <v>24.9</v>
      </c>
      <c r="H90" s="32">
        <f t="shared" si="10"/>
        <v>24.9</v>
      </c>
      <c r="I90" s="32">
        <f t="shared" si="11"/>
        <v>100</v>
      </c>
      <c r="J90" s="47"/>
      <c r="K90" s="47"/>
    </row>
    <row r="91" spans="1:11" ht="27">
      <c r="A91" s="22" t="s">
        <v>31</v>
      </c>
      <c r="B91" s="96">
        <v>911</v>
      </c>
      <c r="C91" s="89" t="s">
        <v>5</v>
      </c>
      <c r="D91" s="89" t="s">
        <v>21</v>
      </c>
      <c r="E91" s="112" t="s">
        <v>175</v>
      </c>
      <c r="F91" s="12" t="s">
        <v>65</v>
      </c>
      <c r="G91" s="32">
        <f t="shared" si="10"/>
        <v>24.9</v>
      </c>
      <c r="H91" s="32">
        <f t="shared" si="10"/>
        <v>24.9</v>
      </c>
      <c r="I91" s="32">
        <f t="shared" si="11"/>
        <v>100</v>
      </c>
      <c r="J91" s="47"/>
      <c r="K91" s="47"/>
    </row>
    <row r="92" spans="1:11" ht="27">
      <c r="A92" s="22" t="s">
        <v>32</v>
      </c>
      <c r="B92" s="96">
        <v>911</v>
      </c>
      <c r="C92" s="89" t="s">
        <v>5</v>
      </c>
      <c r="D92" s="89" t="s">
        <v>21</v>
      </c>
      <c r="E92" s="112" t="s">
        <v>175</v>
      </c>
      <c r="F92" s="12" t="s">
        <v>16</v>
      </c>
      <c r="G92" s="32">
        <v>24.9</v>
      </c>
      <c r="H92" s="32">
        <v>24.9</v>
      </c>
      <c r="I92" s="32">
        <f>(H92*100)/G92</f>
        <v>100</v>
      </c>
      <c r="J92" s="47"/>
      <c r="K92" s="47"/>
    </row>
    <row r="93" spans="1:11" ht="27">
      <c r="A93" s="69" t="s">
        <v>176</v>
      </c>
      <c r="B93" s="88">
        <v>911</v>
      </c>
      <c r="C93" s="91" t="s">
        <v>5</v>
      </c>
      <c r="D93" s="91" t="s">
        <v>177</v>
      </c>
      <c r="E93" s="110"/>
      <c r="F93" s="111"/>
      <c r="G93" s="13">
        <f aca="true" t="shared" si="12" ref="G93:I98">G94</f>
        <v>4.5</v>
      </c>
      <c r="H93" s="13">
        <f t="shared" si="12"/>
        <v>4.5</v>
      </c>
      <c r="I93" s="13">
        <f t="shared" si="12"/>
        <v>100</v>
      </c>
      <c r="J93" s="47"/>
      <c r="K93" s="47"/>
    </row>
    <row r="94" spans="1:11" ht="27">
      <c r="A94" s="69" t="s">
        <v>88</v>
      </c>
      <c r="B94" s="96">
        <v>911</v>
      </c>
      <c r="C94" s="89" t="s">
        <v>5</v>
      </c>
      <c r="D94" s="89" t="s">
        <v>177</v>
      </c>
      <c r="E94" s="112" t="s">
        <v>89</v>
      </c>
      <c r="F94" s="12"/>
      <c r="G94" s="32">
        <f t="shared" si="12"/>
        <v>4.5</v>
      </c>
      <c r="H94" s="32">
        <f t="shared" si="12"/>
        <v>4.5</v>
      </c>
      <c r="I94" s="32">
        <f t="shared" si="12"/>
        <v>100</v>
      </c>
      <c r="J94" s="47"/>
      <c r="K94" s="47"/>
    </row>
    <row r="95" spans="1:11" ht="27">
      <c r="A95" s="22" t="s">
        <v>172</v>
      </c>
      <c r="B95" s="96">
        <v>911</v>
      </c>
      <c r="C95" s="89" t="s">
        <v>5</v>
      </c>
      <c r="D95" s="89" t="s">
        <v>177</v>
      </c>
      <c r="E95" s="112" t="s">
        <v>179</v>
      </c>
      <c r="F95" s="12"/>
      <c r="G95" s="32">
        <f t="shared" si="12"/>
        <v>4.5</v>
      </c>
      <c r="H95" s="32">
        <f t="shared" si="12"/>
        <v>4.5</v>
      </c>
      <c r="I95" s="32">
        <f t="shared" si="12"/>
        <v>100</v>
      </c>
      <c r="J95" s="47"/>
      <c r="K95" s="47"/>
    </row>
    <row r="96" spans="1:11" ht="27">
      <c r="A96" s="22" t="s">
        <v>174</v>
      </c>
      <c r="B96" s="96">
        <v>911</v>
      </c>
      <c r="C96" s="89" t="s">
        <v>5</v>
      </c>
      <c r="D96" s="89" t="s">
        <v>177</v>
      </c>
      <c r="E96" s="112" t="s">
        <v>178</v>
      </c>
      <c r="F96" s="12"/>
      <c r="G96" s="32">
        <f t="shared" si="12"/>
        <v>4.5</v>
      </c>
      <c r="H96" s="32">
        <f t="shared" si="12"/>
        <v>4.5</v>
      </c>
      <c r="I96" s="32">
        <f t="shared" si="12"/>
        <v>100</v>
      </c>
      <c r="J96" s="47"/>
      <c r="K96" s="47"/>
    </row>
    <row r="97" spans="1:11" ht="15">
      <c r="A97" s="22" t="s">
        <v>30</v>
      </c>
      <c r="B97" s="96">
        <v>911</v>
      </c>
      <c r="C97" s="89" t="s">
        <v>5</v>
      </c>
      <c r="D97" s="89" t="s">
        <v>177</v>
      </c>
      <c r="E97" s="112" t="s">
        <v>178</v>
      </c>
      <c r="F97" s="12" t="s">
        <v>64</v>
      </c>
      <c r="G97" s="32">
        <f t="shared" si="12"/>
        <v>4.5</v>
      </c>
      <c r="H97" s="32">
        <f t="shared" si="12"/>
        <v>4.5</v>
      </c>
      <c r="I97" s="32">
        <f t="shared" si="12"/>
        <v>100</v>
      </c>
      <c r="J97" s="47"/>
      <c r="K97" s="47"/>
    </row>
    <row r="98" spans="1:11" ht="27">
      <c r="A98" s="22" t="s">
        <v>31</v>
      </c>
      <c r="B98" s="96">
        <v>911</v>
      </c>
      <c r="C98" s="89" t="s">
        <v>5</v>
      </c>
      <c r="D98" s="89" t="s">
        <v>177</v>
      </c>
      <c r="E98" s="112" t="s">
        <v>178</v>
      </c>
      <c r="F98" s="12" t="s">
        <v>65</v>
      </c>
      <c r="G98" s="32">
        <f t="shared" si="12"/>
        <v>4.5</v>
      </c>
      <c r="H98" s="32">
        <f t="shared" si="12"/>
        <v>4.5</v>
      </c>
      <c r="I98" s="32">
        <f t="shared" si="12"/>
        <v>100</v>
      </c>
      <c r="J98" s="47"/>
      <c r="K98" s="47"/>
    </row>
    <row r="99" spans="1:11" ht="27">
      <c r="A99" s="22" t="s">
        <v>32</v>
      </c>
      <c r="B99" s="96">
        <v>911</v>
      </c>
      <c r="C99" s="89" t="s">
        <v>5</v>
      </c>
      <c r="D99" s="89" t="s">
        <v>177</v>
      </c>
      <c r="E99" s="112" t="s">
        <v>178</v>
      </c>
      <c r="F99" s="12" t="s">
        <v>16</v>
      </c>
      <c r="G99" s="32">
        <v>4.5</v>
      </c>
      <c r="H99" s="32">
        <v>4.5</v>
      </c>
      <c r="I99" s="32">
        <f>(H99*100)/G99</f>
        <v>100</v>
      </c>
      <c r="J99" s="47"/>
      <c r="K99" s="47"/>
    </row>
    <row r="100" spans="1:11" ht="15">
      <c r="A100" s="6" t="s">
        <v>45</v>
      </c>
      <c r="B100" s="88">
        <v>911</v>
      </c>
      <c r="C100" s="85" t="s">
        <v>2</v>
      </c>
      <c r="D100" s="85"/>
      <c r="E100" s="85"/>
      <c r="F100" s="25"/>
      <c r="G100" s="13">
        <f>G101+G112</f>
        <v>6560.09</v>
      </c>
      <c r="H100" s="48">
        <f>H101+H112</f>
        <v>6560</v>
      </c>
      <c r="I100" s="48">
        <f>I101</f>
        <v>99.99861753063321</v>
      </c>
      <c r="J100" s="47"/>
      <c r="K100" s="47"/>
    </row>
    <row r="101" spans="1:11" ht="15">
      <c r="A101" s="6" t="s">
        <v>46</v>
      </c>
      <c r="B101" s="88">
        <v>911</v>
      </c>
      <c r="C101" s="85" t="s">
        <v>2</v>
      </c>
      <c r="D101" s="85" t="s">
        <v>19</v>
      </c>
      <c r="E101" s="85"/>
      <c r="F101" s="25"/>
      <c r="G101" s="13">
        <f>G103</f>
        <v>6510.09</v>
      </c>
      <c r="H101" s="48">
        <f>H103</f>
        <v>6510</v>
      </c>
      <c r="I101" s="48">
        <f>I103</f>
        <v>99.99861753063321</v>
      </c>
      <c r="J101" s="47"/>
      <c r="K101" s="47"/>
    </row>
    <row r="102" spans="1:11" ht="27">
      <c r="A102" s="84" t="s">
        <v>88</v>
      </c>
      <c r="B102" s="88">
        <v>911</v>
      </c>
      <c r="C102" s="85" t="s">
        <v>2</v>
      </c>
      <c r="D102" s="85" t="s">
        <v>19</v>
      </c>
      <c r="E102" s="94" t="s">
        <v>89</v>
      </c>
      <c r="F102" s="25"/>
      <c r="G102" s="57">
        <f>G103</f>
        <v>6510.09</v>
      </c>
      <c r="H102" s="48">
        <f>H103</f>
        <v>6510</v>
      </c>
      <c r="I102" s="48">
        <f>I103</f>
        <v>99.99861753063321</v>
      </c>
      <c r="J102" s="47"/>
      <c r="K102" s="47"/>
    </row>
    <row r="103" spans="1:11" ht="15">
      <c r="A103" s="75" t="s">
        <v>116</v>
      </c>
      <c r="B103" s="39">
        <v>911</v>
      </c>
      <c r="C103" s="73" t="s">
        <v>2</v>
      </c>
      <c r="D103" s="73" t="s">
        <v>19</v>
      </c>
      <c r="E103" s="104" t="s">
        <v>117</v>
      </c>
      <c r="F103" s="25"/>
      <c r="G103" s="13">
        <f>G104+G108</f>
        <v>6510.09</v>
      </c>
      <c r="H103" s="48">
        <f>H104+H108</f>
        <v>6510</v>
      </c>
      <c r="I103" s="48">
        <f>(H103*100)/G103</f>
        <v>99.99861753063321</v>
      </c>
      <c r="J103" s="47"/>
      <c r="K103" s="47"/>
    </row>
    <row r="104" spans="1:11" ht="15">
      <c r="A104" s="34" t="s">
        <v>47</v>
      </c>
      <c r="B104" s="39">
        <v>911</v>
      </c>
      <c r="C104" s="73" t="s">
        <v>2</v>
      </c>
      <c r="D104" s="73" t="s">
        <v>19</v>
      </c>
      <c r="E104" s="99" t="s">
        <v>118</v>
      </c>
      <c r="F104" s="30"/>
      <c r="G104" s="32">
        <f>G105</f>
        <v>3258</v>
      </c>
      <c r="H104" s="62">
        <f>H105</f>
        <v>3258</v>
      </c>
      <c r="I104" s="62">
        <f>I105</f>
        <v>100</v>
      </c>
      <c r="J104" s="47"/>
      <c r="K104" s="47"/>
    </row>
    <row r="105" spans="1:11" ht="39.75">
      <c r="A105" s="22" t="s">
        <v>33</v>
      </c>
      <c r="B105" s="96">
        <v>911</v>
      </c>
      <c r="C105" s="73" t="s">
        <v>2</v>
      </c>
      <c r="D105" s="73" t="s">
        <v>19</v>
      </c>
      <c r="E105" s="99" t="s">
        <v>118</v>
      </c>
      <c r="F105" s="30" t="s">
        <v>66</v>
      </c>
      <c r="G105" s="32">
        <f aca="true" t="shared" si="13" ref="G105:I106">G106</f>
        <v>3258</v>
      </c>
      <c r="H105" s="61">
        <f t="shared" si="13"/>
        <v>3258</v>
      </c>
      <c r="I105" s="61">
        <f t="shared" si="13"/>
        <v>100</v>
      </c>
      <c r="J105" s="47"/>
      <c r="K105" s="47"/>
    </row>
    <row r="106" spans="1:11" ht="15">
      <c r="A106" s="22" t="s">
        <v>34</v>
      </c>
      <c r="B106" s="96">
        <v>911</v>
      </c>
      <c r="C106" s="73" t="s">
        <v>2</v>
      </c>
      <c r="D106" s="73" t="s">
        <v>19</v>
      </c>
      <c r="E106" s="99" t="s">
        <v>118</v>
      </c>
      <c r="F106" s="30" t="s">
        <v>67</v>
      </c>
      <c r="G106" s="32">
        <f t="shared" si="13"/>
        <v>3258</v>
      </c>
      <c r="H106" s="62">
        <f t="shared" si="13"/>
        <v>3258</v>
      </c>
      <c r="I106" s="62">
        <f t="shared" si="13"/>
        <v>100</v>
      </c>
      <c r="J106" s="47"/>
      <c r="K106" s="47"/>
    </row>
    <row r="107" spans="1:11" ht="39.75">
      <c r="A107" s="34" t="s">
        <v>33</v>
      </c>
      <c r="B107" s="39">
        <v>911</v>
      </c>
      <c r="C107" s="73" t="s">
        <v>2</v>
      </c>
      <c r="D107" s="73" t="s">
        <v>19</v>
      </c>
      <c r="E107" s="99" t="s">
        <v>118</v>
      </c>
      <c r="F107" s="30" t="s">
        <v>22</v>
      </c>
      <c r="G107" s="32">
        <v>3258</v>
      </c>
      <c r="H107" s="61">
        <v>3258</v>
      </c>
      <c r="I107" s="61">
        <f>(H107*100)/G107</f>
        <v>100</v>
      </c>
      <c r="J107" s="47"/>
      <c r="K107" s="47"/>
    </row>
    <row r="108" spans="1:11" ht="15">
      <c r="A108" s="34" t="s">
        <v>71</v>
      </c>
      <c r="B108" s="39">
        <v>911</v>
      </c>
      <c r="C108" s="73" t="s">
        <v>2</v>
      </c>
      <c r="D108" s="73" t="s">
        <v>19</v>
      </c>
      <c r="E108" s="99" t="s">
        <v>119</v>
      </c>
      <c r="F108" s="30"/>
      <c r="G108" s="32">
        <f aca="true" t="shared" si="14" ref="G108:I110">G109</f>
        <v>3252.09</v>
      </c>
      <c r="H108" s="62">
        <f t="shared" si="14"/>
        <v>3252</v>
      </c>
      <c r="I108" s="62">
        <f t="shared" si="14"/>
        <v>99.9972325489147</v>
      </c>
      <c r="J108" s="47"/>
      <c r="K108" s="47"/>
    </row>
    <row r="109" spans="1:11" ht="15">
      <c r="A109" s="34" t="s">
        <v>30</v>
      </c>
      <c r="B109" s="39">
        <v>911</v>
      </c>
      <c r="C109" s="73" t="s">
        <v>2</v>
      </c>
      <c r="D109" s="73" t="s">
        <v>19</v>
      </c>
      <c r="E109" s="99" t="s">
        <v>119</v>
      </c>
      <c r="F109" s="30" t="s">
        <v>64</v>
      </c>
      <c r="G109" s="32">
        <f t="shared" si="14"/>
        <v>3252.09</v>
      </c>
      <c r="H109" s="62">
        <f t="shared" si="14"/>
        <v>3252</v>
      </c>
      <c r="I109" s="62">
        <f t="shared" si="14"/>
        <v>99.9972325489147</v>
      </c>
      <c r="J109" s="47"/>
      <c r="K109" s="47"/>
    </row>
    <row r="110" spans="1:11" ht="27">
      <c r="A110" s="34" t="s">
        <v>31</v>
      </c>
      <c r="B110" s="39">
        <v>911</v>
      </c>
      <c r="C110" s="73" t="s">
        <v>2</v>
      </c>
      <c r="D110" s="73" t="s">
        <v>19</v>
      </c>
      <c r="E110" s="99" t="s">
        <v>119</v>
      </c>
      <c r="F110" s="30" t="s">
        <v>65</v>
      </c>
      <c r="G110" s="32">
        <f t="shared" si="14"/>
        <v>3252.09</v>
      </c>
      <c r="H110" s="62">
        <f t="shared" si="14"/>
        <v>3252</v>
      </c>
      <c r="I110" s="62">
        <f t="shared" si="14"/>
        <v>99.9972325489147</v>
      </c>
      <c r="J110" s="47"/>
      <c r="K110" s="47"/>
    </row>
    <row r="111" spans="1:11" ht="27">
      <c r="A111" s="34" t="s">
        <v>32</v>
      </c>
      <c r="B111" s="39">
        <v>911</v>
      </c>
      <c r="C111" s="73" t="s">
        <v>2</v>
      </c>
      <c r="D111" s="73" t="s">
        <v>19</v>
      </c>
      <c r="E111" s="99" t="s">
        <v>119</v>
      </c>
      <c r="F111" s="30" t="s">
        <v>16</v>
      </c>
      <c r="G111" s="32">
        <v>3252.09</v>
      </c>
      <c r="H111" s="62">
        <v>3252</v>
      </c>
      <c r="I111" s="62">
        <f>(H111*100)/G111</f>
        <v>99.9972325489147</v>
      </c>
      <c r="J111" s="47"/>
      <c r="K111" s="47"/>
    </row>
    <row r="112" spans="1:11" ht="15">
      <c r="A112" s="35" t="s">
        <v>180</v>
      </c>
      <c r="B112" s="40">
        <v>911</v>
      </c>
      <c r="C112" s="85" t="s">
        <v>2</v>
      </c>
      <c r="D112" s="85" t="s">
        <v>181</v>
      </c>
      <c r="E112" s="113"/>
      <c r="F112" s="25"/>
      <c r="G112" s="13">
        <f>G113+G119</f>
        <v>50</v>
      </c>
      <c r="H112" s="13">
        <f>H113+H119</f>
        <v>50</v>
      </c>
      <c r="I112" s="13">
        <f>(H112*100)/G112</f>
        <v>100</v>
      </c>
      <c r="J112" s="47"/>
      <c r="K112" s="47"/>
    </row>
    <row r="113" spans="1:11" ht="27">
      <c r="A113" s="69" t="s">
        <v>88</v>
      </c>
      <c r="B113" s="40">
        <v>911</v>
      </c>
      <c r="C113" s="73" t="s">
        <v>2</v>
      </c>
      <c r="D113" s="73" t="s">
        <v>181</v>
      </c>
      <c r="E113" s="114" t="s">
        <v>89</v>
      </c>
      <c r="F113" s="30"/>
      <c r="G113" s="32">
        <f aca="true" t="shared" si="15" ref="G113:I117">G114</f>
        <v>20</v>
      </c>
      <c r="H113" s="32">
        <f t="shared" si="15"/>
        <v>20</v>
      </c>
      <c r="I113" s="32">
        <f t="shared" si="15"/>
        <v>100</v>
      </c>
      <c r="J113" s="47"/>
      <c r="K113" s="47"/>
    </row>
    <row r="114" spans="1:11" ht="27">
      <c r="A114" s="34" t="s">
        <v>182</v>
      </c>
      <c r="B114" s="39">
        <v>911</v>
      </c>
      <c r="C114" s="73" t="s">
        <v>2</v>
      </c>
      <c r="D114" s="73" t="s">
        <v>181</v>
      </c>
      <c r="E114" s="112" t="s">
        <v>183</v>
      </c>
      <c r="F114" s="30"/>
      <c r="G114" s="32">
        <f t="shared" si="15"/>
        <v>20</v>
      </c>
      <c r="H114" s="32">
        <f t="shared" si="15"/>
        <v>20</v>
      </c>
      <c r="I114" s="32">
        <f t="shared" si="15"/>
        <v>100</v>
      </c>
      <c r="J114" s="47"/>
      <c r="K114" s="47"/>
    </row>
    <row r="115" spans="1:11" ht="27">
      <c r="A115" s="34" t="s">
        <v>184</v>
      </c>
      <c r="B115" s="39">
        <v>911</v>
      </c>
      <c r="C115" s="73" t="s">
        <v>2</v>
      </c>
      <c r="D115" s="73" t="s">
        <v>181</v>
      </c>
      <c r="E115" s="112" t="s">
        <v>183</v>
      </c>
      <c r="F115" s="30"/>
      <c r="G115" s="32">
        <f t="shared" si="15"/>
        <v>20</v>
      </c>
      <c r="H115" s="32">
        <f t="shared" si="15"/>
        <v>20</v>
      </c>
      <c r="I115" s="32">
        <f t="shared" si="15"/>
        <v>100</v>
      </c>
      <c r="J115" s="47"/>
      <c r="K115" s="47"/>
    </row>
    <row r="116" spans="1:11" ht="15">
      <c r="A116" s="34" t="s">
        <v>30</v>
      </c>
      <c r="B116" s="39">
        <v>911</v>
      </c>
      <c r="C116" s="73" t="s">
        <v>2</v>
      </c>
      <c r="D116" s="73" t="s">
        <v>181</v>
      </c>
      <c r="E116" s="112" t="s">
        <v>183</v>
      </c>
      <c r="F116" s="30" t="s">
        <v>64</v>
      </c>
      <c r="G116" s="32">
        <f t="shared" si="15"/>
        <v>20</v>
      </c>
      <c r="H116" s="32">
        <f t="shared" si="15"/>
        <v>20</v>
      </c>
      <c r="I116" s="32">
        <f t="shared" si="15"/>
        <v>100</v>
      </c>
      <c r="J116" s="47"/>
      <c r="K116" s="47"/>
    </row>
    <row r="117" spans="1:11" ht="27">
      <c r="A117" s="34" t="s">
        <v>31</v>
      </c>
      <c r="B117" s="39">
        <v>911</v>
      </c>
      <c r="C117" s="73" t="s">
        <v>2</v>
      </c>
      <c r="D117" s="73" t="s">
        <v>181</v>
      </c>
      <c r="E117" s="112" t="s">
        <v>183</v>
      </c>
      <c r="F117" s="30" t="s">
        <v>65</v>
      </c>
      <c r="G117" s="32">
        <f t="shared" si="15"/>
        <v>20</v>
      </c>
      <c r="H117" s="32">
        <f t="shared" si="15"/>
        <v>20</v>
      </c>
      <c r="I117" s="32">
        <f t="shared" si="15"/>
        <v>100</v>
      </c>
      <c r="J117" s="47"/>
      <c r="K117" s="47"/>
    </row>
    <row r="118" spans="1:11" ht="27">
      <c r="A118" s="34" t="s">
        <v>32</v>
      </c>
      <c r="B118" s="39">
        <v>911</v>
      </c>
      <c r="C118" s="73" t="s">
        <v>2</v>
      </c>
      <c r="D118" s="73" t="s">
        <v>181</v>
      </c>
      <c r="E118" s="112" t="s">
        <v>183</v>
      </c>
      <c r="F118" s="30" t="s">
        <v>16</v>
      </c>
      <c r="G118" s="32">
        <v>20</v>
      </c>
      <c r="H118" s="32">
        <v>20</v>
      </c>
      <c r="I118" s="32">
        <f>(H118*100)/G118</f>
        <v>100</v>
      </c>
      <c r="J118" s="47"/>
      <c r="K118" s="47"/>
    </row>
    <row r="119" spans="1:11" ht="15">
      <c r="A119" s="34" t="s">
        <v>208</v>
      </c>
      <c r="B119" s="39">
        <v>911</v>
      </c>
      <c r="C119" s="73" t="s">
        <v>2</v>
      </c>
      <c r="D119" s="73" t="s">
        <v>181</v>
      </c>
      <c r="E119" s="112" t="s">
        <v>220</v>
      </c>
      <c r="F119" s="30"/>
      <c r="G119" s="32">
        <f>G120</f>
        <v>30</v>
      </c>
      <c r="H119" s="32">
        <v>30</v>
      </c>
      <c r="I119" s="32">
        <f>I120</f>
        <v>100</v>
      </c>
      <c r="J119" s="47"/>
      <c r="K119" s="47"/>
    </row>
    <row r="120" spans="1:11" ht="15">
      <c r="A120" s="34" t="s">
        <v>30</v>
      </c>
      <c r="B120" s="39">
        <v>911</v>
      </c>
      <c r="C120" s="73" t="s">
        <v>2</v>
      </c>
      <c r="D120" s="73" t="s">
        <v>181</v>
      </c>
      <c r="E120" s="112" t="s">
        <v>219</v>
      </c>
      <c r="F120" s="30" t="s">
        <v>64</v>
      </c>
      <c r="G120" s="32">
        <f>G121</f>
        <v>30</v>
      </c>
      <c r="H120" s="32">
        <v>30</v>
      </c>
      <c r="I120" s="32">
        <f>I121</f>
        <v>100</v>
      </c>
      <c r="J120" s="47"/>
      <c r="K120" s="47"/>
    </row>
    <row r="121" spans="1:11" ht="27">
      <c r="A121" s="34" t="s">
        <v>31</v>
      </c>
      <c r="B121" s="39">
        <v>911</v>
      </c>
      <c r="C121" s="73" t="s">
        <v>2</v>
      </c>
      <c r="D121" s="73" t="s">
        <v>181</v>
      </c>
      <c r="E121" s="112" t="s">
        <v>219</v>
      </c>
      <c r="F121" s="30" t="s">
        <v>65</v>
      </c>
      <c r="G121" s="32">
        <f>G122</f>
        <v>30</v>
      </c>
      <c r="H121" s="32">
        <v>30</v>
      </c>
      <c r="I121" s="32">
        <f>I122</f>
        <v>100</v>
      </c>
      <c r="J121" s="47"/>
      <c r="K121" s="47"/>
    </row>
    <row r="122" spans="1:11" ht="27">
      <c r="A122" s="34" t="s">
        <v>32</v>
      </c>
      <c r="B122" s="39">
        <v>911</v>
      </c>
      <c r="C122" s="73" t="s">
        <v>2</v>
      </c>
      <c r="D122" s="73" t="s">
        <v>181</v>
      </c>
      <c r="E122" s="112" t="s">
        <v>219</v>
      </c>
      <c r="F122" s="30" t="s">
        <v>16</v>
      </c>
      <c r="G122" s="32">
        <v>30</v>
      </c>
      <c r="H122" s="32">
        <v>30</v>
      </c>
      <c r="I122" s="32">
        <f>(H122*100)/G122</f>
        <v>100</v>
      </c>
      <c r="J122" s="47"/>
      <c r="K122" s="47"/>
    </row>
    <row r="123" spans="1:11" ht="15">
      <c r="A123" s="7" t="s">
        <v>48</v>
      </c>
      <c r="B123" s="66">
        <v>911</v>
      </c>
      <c r="C123" s="85" t="s">
        <v>3</v>
      </c>
      <c r="D123" s="85"/>
      <c r="E123" s="105"/>
      <c r="F123" s="27"/>
      <c r="G123" s="13">
        <f>G124+G131+G141</f>
        <v>10977.599999999999</v>
      </c>
      <c r="H123" s="48">
        <f>H124+H131+H141</f>
        <v>10901.599999999999</v>
      </c>
      <c r="I123" s="48">
        <f>(H123*100)/G123</f>
        <v>99.30768109605013</v>
      </c>
      <c r="J123" s="47"/>
      <c r="K123" s="47"/>
    </row>
    <row r="124" spans="1:11" ht="15">
      <c r="A124" s="7" t="s">
        <v>76</v>
      </c>
      <c r="B124" s="66">
        <v>911</v>
      </c>
      <c r="C124" s="85" t="s">
        <v>3</v>
      </c>
      <c r="D124" s="85" t="s">
        <v>0</v>
      </c>
      <c r="E124" s="105"/>
      <c r="F124" s="27"/>
      <c r="G124" s="13">
        <f>G127</f>
        <v>421.3</v>
      </c>
      <c r="H124" s="48">
        <f>H127</f>
        <v>421.3</v>
      </c>
      <c r="I124" s="48">
        <f>I127</f>
        <v>100</v>
      </c>
      <c r="J124" s="47"/>
      <c r="K124" s="47"/>
    </row>
    <row r="125" spans="1:11" ht="27">
      <c r="A125" s="84" t="s">
        <v>88</v>
      </c>
      <c r="B125" s="66">
        <v>911</v>
      </c>
      <c r="C125" s="85" t="s">
        <v>3</v>
      </c>
      <c r="D125" s="85" t="s">
        <v>0</v>
      </c>
      <c r="E125" s="94" t="s">
        <v>89</v>
      </c>
      <c r="F125" s="27"/>
      <c r="G125" s="13">
        <f aca="true" t="shared" si="16" ref="G125:I126">G126</f>
        <v>421.3</v>
      </c>
      <c r="H125" s="48">
        <f t="shared" si="16"/>
        <v>421.3</v>
      </c>
      <c r="I125" s="48">
        <f t="shared" si="16"/>
        <v>100</v>
      </c>
      <c r="J125" s="47"/>
      <c r="K125" s="47"/>
    </row>
    <row r="126" spans="1:11" ht="15">
      <c r="A126" s="39" t="s">
        <v>120</v>
      </c>
      <c r="B126" s="43">
        <v>911</v>
      </c>
      <c r="C126" s="73" t="s">
        <v>3</v>
      </c>
      <c r="D126" s="73" t="s">
        <v>0</v>
      </c>
      <c r="E126" s="105" t="s">
        <v>121</v>
      </c>
      <c r="F126" s="27"/>
      <c r="G126" s="13">
        <f t="shared" si="16"/>
        <v>421.3</v>
      </c>
      <c r="H126" s="48">
        <f t="shared" si="16"/>
        <v>421.3</v>
      </c>
      <c r="I126" s="48">
        <f t="shared" si="16"/>
        <v>100</v>
      </c>
      <c r="J126" s="47"/>
      <c r="K126" s="47"/>
    </row>
    <row r="127" spans="1:11" ht="26.25">
      <c r="A127" s="9" t="s">
        <v>77</v>
      </c>
      <c r="B127" s="43">
        <v>911</v>
      </c>
      <c r="C127" s="73" t="s">
        <v>3</v>
      </c>
      <c r="D127" s="73" t="s">
        <v>0</v>
      </c>
      <c r="E127" s="105" t="s">
        <v>122</v>
      </c>
      <c r="F127" s="27"/>
      <c r="G127" s="32">
        <f>G128</f>
        <v>421.3</v>
      </c>
      <c r="H127" s="32">
        <f aca="true" t="shared" si="17" ref="H127:I129">H128</f>
        <v>421.3</v>
      </c>
      <c r="I127" s="32">
        <f t="shared" si="17"/>
        <v>100</v>
      </c>
      <c r="J127" s="47"/>
      <c r="K127" s="47"/>
    </row>
    <row r="128" spans="1:11" ht="15">
      <c r="A128" s="39" t="s">
        <v>30</v>
      </c>
      <c r="B128" s="43">
        <v>911</v>
      </c>
      <c r="C128" s="73" t="s">
        <v>3</v>
      </c>
      <c r="D128" s="73" t="s">
        <v>0</v>
      </c>
      <c r="E128" s="105" t="s">
        <v>122</v>
      </c>
      <c r="F128" s="27" t="s">
        <v>64</v>
      </c>
      <c r="G128" s="32">
        <f>G129</f>
        <v>421.3</v>
      </c>
      <c r="H128" s="32">
        <f t="shared" si="17"/>
        <v>421.3</v>
      </c>
      <c r="I128" s="32">
        <f t="shared" si="17"/>
        <v>100</v>
      </c>
      <c r="J128" s="47"/>
      <c r="K128" s="47"/>
    </row>
    <row r="129" spans="1:11" ht="27">
      <c r="A129" s="39" t="s">
        <v>31</v>
      </c>
      <c r="B129" s="43">
        <v>911</v>
      </c>
      <c r="C129" s="73" t="s">
        <v>3</v>
      </c>
      <c r="D129" s="73" t="s">
        <v>0</v>
      </c>
      <c r="E129" s="105" t="s">
        <v>122</v>
      </c>
      <c r="F129" s="27" t="s">
        <v>65</v>
      </c>
      <c r="G129" s="32">
        <f>G130</f>
        <v>421.3</v>
      </c>
      <c r="H129" s="32">
        <f t="shared" si="17"/>
        <v>421.3</v>
      </c>
      <c r="I129" s="32">
        <f t="shared" si="17"/>
        <v>100</v>
      </c>
      <c r="J129" s="47"/>
      <c r="K129" s="47"/>
    </row>
    <row r="130" spans="1:11" ht="27">
      <c r="A130" s="39" t="s">
        <v>32</v>
      </c>
      <c r="B130" s="43">
        <v>911</v>
      </c>
      <c r="C130" s="73" t="s">
        <v>3</v>
      </c>
      <c r="D130" s="73" t="s">
        <v>0</v>
      </c>
      <c r="E130" s="105" t="s">
        <v>122</v>
      </c>
      <c r="F130" s="27" t="s">
        <v>16</v>
      </c>
      <c r="G130" s="32">
        <v>421.3</v>
      </c>
      <c r="H130" s="32">
        <v>421.3</v>
      </c>
      <c r="I130" s="32">
        <f>(H130*100)/G130</f>
        <v>100</v>
      </c>
      <c r="J130" s="47"/>
      <c r="K130" s="47"/>
    </row>
    <row r="131" spans="1:11" ht="15">
      <c r="A131" s="40" t="s">
        <v>49</v>
      </c>
      <c r="B131" s="66">
        <v>911</v>
      </c>
      <c r="C131" s="85" t="s">
        <v>3</v>
      </c>
      <c r="D131" s="85" t="s">
        <v>1</v>
      </c>
      <c r="E131" s="105"/>
      <c r="F131" s="27"/>
      <c r="G131" s="13">
        <f>G133</f>
        <v>212.85999999999999</v>
      </c>
      <c r="H131" s="48">
        <f>H133</f>
        <v>212.85999999999999</v>
      </c>
      <c r="I131" s="48">
        <f>I133</f>
        <v>100</v>
      </c>
      <c r="J131" s="47"/>
      <c r="K131" s="47"/>
    </row>
    <row r="132" spans="1:11" ht="27">
      <c r="A132" s="84" t="s">
        <v>88</v>
      </c>
      <c r="B132" s="66">
        <v>911</v>
      </c>
      <c r="C132" s="85" t="s">
        <v>3</v>
      </c>
      <c r="D132" s="85" t="s">
        <v>1</v>
      </c>
      <c r="E132" s="94" t="s">
        <v>89</v>
      </c>
      <c r="F132" s="27"/>
      <c r="G132" s="13">
        <f>G133</f>
        <v>212.85999999999999</v>
      </c>
      <c r="H132" s="48">
        <f>H133</f>
        <v>212.85999999999999</v>
      </c>
      <c r="I132" s="48">
        <f>I133</f>
        <v>100</v>
      </c>
      <c r="J132" s="47"/>
      <c r="K132" s="47"/>
    </row>
    <row r="133" spans="1:11" ht="19.5" customHeight="1">
      <c r="A133" s="34" t="s">
        <v>104</v>
      </c>
      <c r="B133" s="70">
        <v>911</v>
      </c>
      <c r="C133" s="71" t="s">
        <v>3</v>
      </c>
      <c r="D133" s="71" t="s">
        <v>1</v>
      </c>
      <c r="E133" s="72" t="s">
        <v>105</v>
      </c>
      <c r="F133" s="36"/>
      <c r="G133" s="58">
        <f>G134</f>
        <v>212.85999999999999</v>
      </c>
      <c r="H133" s="48">
        <f aca="true" t="shared" si="18" ref="H133:I136">H134</f>
        <v>212.85999999999999</v>
      </c>
      <c r="I133" s="48">
        <f t="shared" si="18"/>
        <v>100</v>
      </c>
      <c r="J133" s="47"/>
      <c r="K133" s="47"/>
    </row>
    <row r="134" spans="1:11" ht="15">
      <c r="A134" s="39" t="s">
        <v>50</v>
      </c>
      <c r="B134" s="43">
        <v>911</v>
      </c>
      <c r="C134" s="71" t="s">
        <v>3</v>
      </c>
      <c r="D134" s="71" t="s">
        <v>1</v>
      </c>
      <c r="E134" s="72" t="s">
        <v>106</v>
      </c>
      <c r="F134" s="26"/>
      <c r="G134" s="60">
        <f>G135+G138</f>
        <v>212.85999999999999</v>
      </c>
      <c r="H134" s="62">
        <f>H135+H138</f>
        <v>212.85999999999999</v>
      </c>
      <c r="I134" s="62">
        <f t="shared" si="18"/>
        <v>100</v>
      </c>
      <c r="J134" s="47"/>
      <c r="K134" s="47"/>
    </row>
    <row r="135" spans="1:11" ht="15">
      <c r="A135" s="34" t="s">
        <v>30</v>
      </c>
      <c r="B135" s="43">
        <v>911</v>
      </c>
      <c r="C135" s="73" t="s">
        <v>3</v>
      </c>
      <c r="D135" s="73" t="s">
        <v>1</v>
      </c>
      <c r="E135" s="72" t="s">
        <v>106</v>
      </c>
      <c r="F135" s="27" t="s">
        <v>64</v>
      </c>
      <c r="G135" s="32">
        <f>G136</f>
        <v>196.95</v>
      </c>
      <c r="H135" s="62">
        <f t="shared" si="18"/>
        <v>196.95</v>
      </c>
      <c r="I135" s="62">
        <f t="shared" si="18"/>
        <v>100</v>
      </c>
      <c r="J135" s="47"/>
      <c r="K135" s="47"/>
    </row>
    <row r="136" spans="1:11" ht="27">
      <c r="A136" s="34" t="s">
        <v>31</v>
      </c>
      <c r="B136" s="43">
        <v>911</v>
      </c>
      <c r="C136" s="73" t="s">
        <v>3</v>
      </c>
      <c r="D136" s="73" t="s">
        <v>1</v>
      </c>
      <c r="E136" s="72" t="s">
        <v>106</v>
      </c>
      <c r="F136" s="27" t="s">
        <v>65</v>
      </c>
      <c r="G136" s="32">
        <f>G137</f>
        <v>196.95</v>
      </c>
      <c r="H136" s="62">
        <f t="shared" si="18"/>
        <v>196.95</v>
      </c>
      <c r="I136" s="62">
        <f t="shared" si="18"/>
        <v>100</v>
      </c>
      <c r="J136" s="47"/>
      <c r="K136" s="47"/>
    </row>
    <row r="137" spans="1:11" ht="27">
      <c r="A137" s="34" t="s">
        <v>32</v>
      </c>
      <c r="B137" s="43">
        <v>911</v>
      </c>
      <c r="C137" s="73" t="s">
        <v>3</v>
      </c>
      <c r="D137" s="73" t="s">
        <v>1</v>
      </c>
      <c r="E137" s="72" t="s">
        <v>106</v>
      </c>
      <c r="F137" s="27" t="s">
        <v>16</v>
      </c>
      <c r="G137" s="32">
        <v>196.95</v>
      </c>
      <c r="H137" s="62">
        <v>196.95</v>
      </c>
      <c r="I137" s="62">
        <f>(H137*100)/G137</f>
        <v>100</v>
      </c>
      <c r="J137" s="47"/>
      <c r="K137" s="47"/>
    </row>
    <row r="138" spans="1:11" ht="27">
      <c r="A138" s="34" t="s">
        <v>211</v>
      </c>
      <c r="B138" s="43">
        <v>911</v>
      </c>
      <c r="C138" s="73" t="s">
        <v>3</v>
      </c>
      <c r="D138" s="73" t="s">
        <v>1</v>
      </c>
      <c r="E138" s="72" t="s">
        <v>106</v>
      </c>
      <c r="F138" s="27" t="s">
        <v>214</v>
      </c>
      <c r="G138" s="32">
        <f aca="true" t="shared" si="19" ref="G138:I139">G139</f>
        <v>15.91</v>
      </c>
      <c r="H138" s="62">
        <f t="shared" si="19"/>
        <v>15.91</v>
      </c>
      <c r="I138" s="62">
        <f t="shared" si="19"/>
        <v>100</v>
      </c>
      <c r="J138" s="47"/>
      <c r="K138" s="47"/>
    </row>
    <row r="139" spans="1:11" ht="15">
      <c r="A139" s="34" t="s">
        <v>212</v>
      </c>
      <c r="B139" s="43">
        <v>911</v>
      </c>
      <c r="C139" s="73" t="s">
        <v>3</v>
      </c>
      <c r="D139" s="73" t="s">
        <v>1</v>
      </c>
      <c r="E139" s="72" t="s">
        <v>106</v>
      </c>
      <c r="F139" s="27" t="s">
        <v>215</v>
      </c>
      <c r="G139" s="32">
        <f t="shared" si="19"/>
        <v>15.91</v>
      </c>
      <c r="H139" s="62">
        <f t="shared" si="19"/>
        <v>15.91</v>
      </c>
      <c r="I139" s="62">
        <f t="shared" si="19"/>
        <v>100</v>
      </c>
      <c r="J139" s="47"/>
      <c r="K139" s="47"/>
    </row>
    <row r="140" spans="1:11" ht="27">
      <c r="A140" s="34" t="s">
        <v>213</v>
      </c>
      <c r="B140" s="43">
        <v>911</v>
      </c>
      <c r="C140" s="73" t="s">
        <v>3</v>
      </c>
      <c r="D140" s="73" t="s">
        <v>1</v>
      </c>
      <c r="E140" s="72" t="s">
        <v>106</v>
      </c>
      <c r="F140" s="27" t="s">
        <v>216</v>
      </c>
      <c r="G140" s="32">
        <v>15.91</v>
      </c>
      <c r="H140" s="62">
        <v>15.91</v>
      </c>
      <c r="I140" s="62">
        <f>(H140*100)/G140</f>
        <v>100</v>
      </c>
      <c r="J140" s="47"/>
      <c r="K140" s="47"/>
    </row>
    <row r="141" spans="1:11" ht="15">
      <c r="A141" s="35" t="s">
        <v>51</v>
      </c>
      <c r="B141" s="66">
        <v>911</v>
      </c>
      <c r="C141" s="85" t="s">
        <v>3</v>
      </c>
      <c r="D141" s="85" t="s">
        <v>5</v>
      </c>
      <c r="E141" s="85"/>
      <c r="F141" s="25"/>
      <c r="G141" s="13">
        <f>G142+G156+G180+G190</f>
        <v>10343.439999999999</v>
      </c>
      <c r="H141" s="48">
        <f>H142+H156+H180+H190</f>
        <v>10267.439999999999</v>
      </c>
      <c r="I141" s="48">
        <f>(H141*100)/G141</f>
        <v>99.26523477682473</v>
      </c>
      <c r="J141" s="47"/>
      <c r="K141" s="47"/>
    </row>
    <row r="142" spans="1:11" ht="27">
      <c r="A142" s="84" t="s">
        <v>88</v>
      </c>
      <c r="B142" s="66">
        <v>911</v>
      </c>
      <c r="C142" s="85" t="s">
        <v>3</v>
      </c>
      <c r="D142" s="85" t="s">
        <v>5</v>
      </c>
      <c r="E142" s="94" t="s">
        <v>89</v>
      </c>
      <c r="F142" s="25"/>
      <c r="G142" s="57">
        <f>G143+G151</f>
        <v>4160</v>
      </c>
      <c r="H142" s="48">
        <f>H143+H151</f>
        <v>4160</v>
      </c>
      <c r="I142" s="48">
        <f>(H142*100)/G142</f>
        <v>100</v>
      </c>
      <c r="J142" s="47"/>
      <c r="K142" s="47"/>
    </row>
    <row r="143" spans="1:11" ht="15">
      <c r="A143" s="34" t="s">
        <v>107</v>
      </c>
      <c r="B143" s="43">
        <v>911</v>
      </c>
      <c r="C143" s="73" t="s">
        <v>3</v>
      </c>
      <c r="D143" s="73" t="s">
        <v>5</v>
      </c>
      <c r="E143" s="73" t="s">
        <v>164</v>
      </c>
      <c r="F143" s="30"/>
      <c r="G143" s="32">
        <f>G144</f>
        <v>105</v>
      </c>
      <c r="H143" s="55">
        <f>H144</f>
        <v>105</v>
      </c>
      <c r="I143" s="55">
        <f>I144</f>
        <v>100</v>
      </c>
      <c r="J143" s="47"/>
      <c r="K143" s="47"/>
    </row>
    <row r="144" spans="1:11" ht="15">
      <c r="A144" s="34" t="s">
        <v>52</v>
      </c>
      <c r="B144" s="43">
        <v>911</v>
      </c>
      <c r="C144" s="73" t="s">
        <v>3</v>
      </c>
      <c r="D144" s="73" t="s">
        <v>5</v>
      </c>
      <c r="E144" s="73" t="s">
        <v>165</v>
      </c>
      <c r="F144" s="27"/>
      <c r="G144" s="32">
        <f>G145+G148</f>
        <v>105</v>
      </c>
      <c r="H144" s="55">
        <v>105</v>
      </c>
      <c r="I144" s="55">
        <f>(H144*100)/G144</f>
        <v>100</v>
      </c>
      <c r="J144" s="47"/>
      <c r="K144" s="47"/>
    </row>
    <row r="145" spans="1:11" ht="15">
      <c r="A145" s="34" t="s">
        <v>30</v>
      </c>
      <c r="B145" s="43">
        <v>911</v>
      </c>
      <c r="C145" s="73" t="s">
        <v>3</v>
      </c>
      <c r="D145" s="73" t="s">
        <v>5</v>
      </c>
      <c r="E145" s="73" t="s">
        <v>165</v>
      </c>
      <c r="F145" s="27" t="s">
        <v>64</v>
      </c>
      <c r="G145" s="32">
        <f>G146</f>
        <v>0</v>
      </c>
      <c r="H145" s="55">
        <v>0</v>
      </c>
      <c r="I145" s="55">
        <v>0</v>
      </c>
      <c r="J145" s="47"/>
      <c r="K145" s="47"/>
    </row>
    <row r="146" spans="1:11" ht="27">
      <c r="A146" s="34" t="s">
        <v>31</v>
      </c>
      <c r="B146" s="43">
        <v>911</v>
      </c>
      <c r="C146" s="73" t="s">
        <v>3</v>
      </c>
      <c r="D146" s="73" t="s">
        <v>5</v>
      </c>
      <c r="E146" s="73" t="s">
        <v>165</v>
      </c>
      <c r="F146" s="27" t="s">
        <v>65</v>
      </c>
      <c r="G146" s="32">
        <f>G147</f>
        <v>0</v>
      </c>
      <c r="H146" s="55">
        <v>0</v>
      </c>
      <c r="I146" s="55">
        <v>0</v>
      </c>
      <c r="J146" s="47"/>
      <c r="K146" s="47"/>
    </row>
    <row r="147" spans="1:11" ht="27">
      <c r="A147" s="34" t="s">
        <v>32</v>
      </c>
      <c r="B147" s="43">
        <v>911</v>
      </c>
      <c r="C147" s="73" t="s">
        <v>3</v>
      </c>
      <c r="D147" s="73" t="s">
        <v>5</v>
      </c>
      <c r="E147" s="73" t="s">
        <v>165</v>
      </c>
      <c r="F147" s="27" t="s">
        <v>16</v>
      </c>
      <c r="G147" s="32">
        <v>0</v>
      </c>
      <c r="H147" s="55">
        <v>0</v>
      </c>
      <c r="I147" s="55">
        <v>0</v>
      </c>
      <c r="J147" s="47"/>
      <c r="K147" s="47"/>
    </row>
    <row r="148" spans="1:11" ht="39.75">
      <c r="A148" s="22" t="s">
        <v>33</v>
      </c>
      <c r="B148" s="43">
        <v>911</v>
      </c>
      <c r="C148" s="73" t="s">
        <v>3</v>
      </c>
      <c r="D148" s="73" t="s">
        <v>5</v>
      </c>
      <c r="E148" s="73" t="s">
        <v>165</v>
      </c>
      <c r="F148" s="27" t="s">
        <v>66</v>
      </c>
      <c r="G148" s="32">
        <f aca="true" t="shared" si="20" ref="G148:I149">G149</f>
        <v>105</v>
      </c>
      <c r="H148" s="83">
        <f t="shared" si="20"/>
        <v>105</v>
      </c>
      <c r="I148" s="83">
        <f t="shared" si="20"/>
        <v>100</v>
      </c>
      <c r="J148" s="47"/>
      <c r="K148" s="47"/>
    </row>
    <row r="149" spans="1:11" ht="15">
      <c r="A149" s="22" t="s">
        <v>34</v>
      </c>
      <c r="B149" s="43">
        <v>911</v>
      </c>
      <c r="C149" s="73" t="s">
        <v>3</v>
      </c>
      <c r="D149" s="73" t="s">
        <v>5</v>
      </c>
      <c r="E149" s="73" t="s">
        <v>165</v>
      </c>
      <c r="F149" s="27" t="s">
        <v>67</v>
      </c>
      <c r="G149" s="32">
        <f t="shared" si="20"/>
        <v>105</v>
      </c>
      <c r="H149" s="55">
        <f t="shared" si="20"/>
        <v>105</v>
      </c>
      <c r="I149" s="55">
        <f t="shared" si="20"/>
        <v>100</v>
      </c>
      <c r="J149" s="47"/>
      <c r="K149" s="47"/>
    </row>
    <row r="150" spans="1:11" ht="39.75">
      <c r="A150" s="34" t="s">
        <v>33</v>
      </c>
      <c r="B150" s="43">
        <v>911</v>
      </c>
      <c r="C150" s="73" t="s">
        <v>3</v>
      </c>
      <c r="D150" s="73" t="s">
        <v>5</v>
      </c>
      <c r="E150" s="73" t="s">
        <v>165</v>
      </c>
      <c r="F150" s="27" t="s">
        <v>22</v>
      </c>
      <c r="G150" s="32">
        <v>105</v>
      </c>
      <c r="H150" s="83">
        <v>105</v>
      </c>
      <c r="I150" s="83">
        <f>(H150*100)/G150</f>
        <v>100</v>
      </c>
      <c r="J150" s="47"/>
      <c r="K150" s="47"/>
    </row>
    <row r="151" spans="1:11" ht="15">
      <c r="A151" s="35" t="s">
        <v>111</v>
      </c>
      <c r="B151" s="106">
        <v>911</v>
      </c>
      <c r="C151" s="85" t="s">
        <v>3</v>
      </c>
      <c r="D151" s="85" t="s">
        <v>5</v>
      </c>
      <c r="E151" s="85" t="s">
        <v>109</v>
      </c>
      <c r="F151" s="25"/>
      <c r="G151" s="13">
        <f>G152</f>
        <v>4055</v>
      </c>
      <c r="H151" s="59">
        <f>H152</f>
        <v>4055</v>
      </c>
      <c r="I151" s="59">
        <f>I152</f>
        <v>100</v>
      </c>
      <c r="J151" s="78"/>
      <c r="K151" s="47"/>
    </row>
    <row r="152" spans="1:11" ht="15">
      <c r="A152" s="34" t="s">
        <v>108</v>
      </c>
      <c r="B152" s="43">
        <v>911</v>
      </c>
      <c r="C152" s="73" t="s">
        <v>3</v>
      </c>
      <c r="D152" s="73" t="s">
        <v>5</v>
      </c>
      <c r="E152" s="73" t="s">
        <v>110</v>
      </c>
      <c r="F152" s="27"/>
      <c r="G152" s="60">
        <f aca="true" t="shared" si="21" ref="G152:I154">G153</f>
        <v>4055</v>
      </c>
      <c r="H152" s="62">
        <f t="shared" si="21"/>
        <v>4055</v>
      </c>
      <c r="I152" s="62">
        <f t="shared" si="21"/>
        <v>100</v>
      </c>
      <c r="J152" s="47"/>
      <c r="K152" s="47"/>
    </row>
    <row r="153" spans="1:11" ht="39.75">
      <c r="A153" s="34" t="s">
        <v>33</v>
      </c>
      <c r="B153" s="43">
        <v>911</v>
      </c>
      <c r="C153" s="73" t="s">
        <v>3</v>
      </c>
      <c r="D153" s="73" t="s">
        <v>5</v>
      </c>
      <c r="E153" s="73" t="s">
        <v>110</v>
      </c>
      <c r="F153" s="30" t="s">
        <v>66</v>
      </c>
      <c r="G153" s="79">
        <f>G154</f>
        <v>4055</v>
      </c>
      <c r="H153" s="81">
        <f t="shared" si="21"/>
        <v>4055</v>
      </c>
      <c r="I153" s="81">
        <f t="shared" si="21"/>
        <v>100</v>
      </c>
      <c r="J153" s="47"/>
      <c r="K153" s="47"/>
    </row>
    <row r="154" spans="1:11" ht="15">
      <c r="A154" s="22" t="s">
        <v>34</v>
      </c>
      <c r="B154" s="43">
        <v>911</v>
      </c>
      <c r="C154" s="73" t="s">
        <v>3</v>
      </c>
      <c r="D154" s="73" t="s">
        <v>5</v>
      </c>
      <c r="E154" s="73" t="s">
        <v>110</v>
      </c>
      <c r="F154" s="27" t="s">
        <v>67</v>
      </c>
      <c r="G154" s="32">
        <f t="shared" si="21"/>
        <v>4055</v>
      </c>
      <c r="H154" s="81">
        <f t="shared" si="21"/>
        <v>4055</v>
      </c>
      <c r="I154" s="81">
        <f t="shared" si="21"/>
        <v>100</v>
      </c>
      <c r="J154" s="47"/>
      <c r="K154" s="47"/>
    </row>
    <row r="155" spans="1:11" ht="39.75">
      <c r="A155" s="34" t="s">
        <v>33</v>
      </c>
      <c r="B155" s="43">
        <v>911</v>
      </c>
      <c r="C155" s="87" t="s">
        <v>3</v>
      </c>
      <c r="D155" s="73" t="s">
        <v>5</v>
      </c>
      <c r="E155" s="73" t="s">
        <v>110</v>
      </c>
      <c r="F155" s="27" t="s">
        <v>22</v>
      </c>
      <c r="G155" s="32">
        <v>4055</v>
      </c>
      <c r="H155" s="82">
        <v>4055</v>
      </c>
      <c r="I155" s="82">
        <f>(H155*100)/G155</f>
        <v>100</v>
      </c>
      <c r="J155" s="47"/>
      <c r="K155" s="47"/>
    </row>
    <row r="156" spans="1:11" ht="27">
      <c r="A156" s="35" t="s">
        <v>192</v>
      </c>
      <c r="B156" s="43">
        <v>911</v>
      </c>
      <c r="C156" s="85" t="s">
        <v>3</v>
      </c>
      <c r="D156" s="85" t="s">
        <v>5</v>
      </c>
      <c r="E156" s="85" t="s">
        <v>193</v>
      </c>
      <c r="F156" s="115"/>
      <c r="G156" s="13">
        <f>G157+G161+G166+G170+G175</f>
        <v>352.97</v>
      </c>
      <c r="H156" s="116">
        <f>H157+H161+H166+H170+H175</f>
        <v>352.97</v>
      </c>
      <c r="I156" s="116">
        <f>(H156*100)/G156</f>
        <v>99.99999999999999</v>
      </c>
      <c r="J156" s="47"/>
      <c r="K156" s="47"/>
    </row>
    <row r="157" spans="1:11" ht="39.75">
      <c r="A157" s="35" t="s">
        <v>194</v>
      </c>
      <c r="B157" s="43">
        <v>911</v>
      </c>
      <c r="C157" s="87" t="s">
        <v>3</v>
      </c>
      <c r="D157" s="73" t="s">
        <v>5</v>
      </c>
      <c r="E157" s="73" t="s">
        <v>195</v>
      </c>
      <c r="F157" s="27"/>
      <c r="G157" s="32">
        <v>98</v>
      </c>
      <c r="H157" s="82">
        <f aca="true" t="shared" si="22" ref="H157:I159">H158</f>
        <v>98</v>
      </c>
      <c r="I157" s="82">
        <f t="shared" si="22"/>
        <v>100</v>
      </c>
      <c r="J157" s="47"/>
      <c r="K157" s="47"/>
    </row>
    <row r="158" spans="1:11" ht="15">
      <c r="A158" s="34" t="s">
        <v>30</v>
      </c>
      <c r="B158" s="43">
        <v>911</v>
      </c>
      <c r="C158" s="87" t="s">
        <v>3</v>
      </c>
      <c r="D158" s="73" t="s">
        <v>5</v>
      </c>
      <c r="E158" s="73" t="s">
        <v>195</v>
      </c>
      <c r="F158" s="27" t="s">
        <v>64</v>
      </c>
      <c r="G158" s="32">
        <v>98</v>
      </c>
      <c r="H158" s="82">
        <f t="shared" si="22"/>
        <v>98</v>
      </c>
      <c r="I158" s="82">
        <f t="shared" si="22"/>
        <v>100</v>
      </c>
      <c r="J158" s="47"/>
      <c r="K158" s="47"/>
    </row>
    <row r="159" spans="1:11" ht="27">
      <c r="A159" s="34" t="s">
        <v>31</v>
      </c>
      <c r="B159" s="43">
        <v>911</v>
      </c>
      <c r="C159" s="87" t="s">
        <v>3</v>
      </c>
      <c r="D159" s="73" t="s">
        <v>5</v>
      </c>
      <c r="E159" s="73" t="s">
        <v>195</v>
      </c>
      <c r="F159" s="27" t="s">
        <v>65</v>
      </c>
      <c r="G159" s="32">
        <v>98</v>
      </c>
      <c r="H159" s="82">
        <f t="shared" si="22"/>
        <v>98</v>
      </c>
      <c r="I159" s="82">
        <f t="shared" si="22"/>
        <v>100</v>
      </c>
      <c r="J159" s="47"/>
      <c r="K159" s="47"/>
    </row>
    <row r="160" spans="1:11" ht="27">
      <c r="A160" s="34" t="s">
        <v>32</v>
      </c>
      <c r="B160" s="43">
        <v>911</v>
      </c>
      <c r="C160" s="87" t="s">
        <v>3</v>
      </c>
      <c r="D160" s="73" t="s">
        <v>5</v>
      </c>
      <c r="E160" s="73" t="s">
        <v>195</v>
      </c>
      <c r="F160" s="27" t="s">
        <v>16</v>
      </c>
      <c r="G160" s="32">
        <v>98</v>
      </c>
      <c r="H160" s="82">
        <v>98</v>
      </c>
      <c r="I160" s="82">
        <f>(H160*100)/G160</f>
        <v>100</v>
      </c>
      <c r="J160" s="47"/>
      <c r="K160" s="47"/>
    </row>
    <row r="161" spans="1:11" ht="15">
      <c r="A161" s="35" t="s">
        <v>196</v>
      </c>
      <c r="B161" s="66">
        <v>911</v>
      </c>
      <c r="C161" s="77" t="s">
        <v>3</v>
      </c>
      <c r="D161" s="85" t="s">
        <v>5</v>
      </c>
      <c r="E161" s="85" t="s">
        <v>197</v>
      </c>
      <c r="F161" s="27"/>
      <c r="G161" s="13">
        <f aca="true" t="shared" si="23" ref="G161:I164">G162</f>
        <v>30.68</v>
      </c>
      <c r="H161" s="117">
        <f t="shared" si="23"/>
        <v>30.68</v>
      </c>
      <c r="I161" s="117">
        <f t="shared" si="23"/>
        <v>100</v>
      </c>
      <c r="J161" s="47"/>
      <c r="K161" s="47"/>
    </row>
    <row r="162" spans="1:11" ht="27">
      <c r="A162" s="34" t="s">
        <v>198</v>
      </c>
      <c r="B162" s="43">
        <v>911</v>
      </c>
      <c r="C162" s="87" t="s">
        <v>3</v>
      </c>
      <c r="D162" s="73" t="s">
        <v>5</v>
      </c>
      <c r="E162" s="73" t="s">
        <v>199</v>
      </c>
      <c r="F162" s="27"/>
      <c r="G162" s="32">
        <f t="shared" si="23"/>
        <v>30.68</v>
      </c>
      <c r="H162" s="82">
        <f t="shared" si="23"/>
        <v>30.68</v>
      </c>
      <c r="I162" s="82">
        <f t="shared" si="23"/>
        <v>100</v>
      </c>
      <c r="J162" s="47"/>
      <c r="K162" s="47"/>
    </row>
    <row r="163" spans="1:11" ht="15">
      <c r="A163" s="34" t="s">
        <v>30</v>
      </c>
      <c r="B163" s="43">
        <v>911</v>
      </c>
      <c r="C163" s="87" t="s">
        <v>3</v>
      </c>
      <c r="D163" s="73" t="s">
        <v>5</v>
      </c>
      <c r="E163" s="73" t="s">
        <v>197</v>
      </c>
      <c r="F163" s="27" t="s">
        <v>64</v>
      </c>
      <c r="G163" s="32">
        <f t="shared" si="23"/>
        <v>30.68</v>
      </c>
      <c r="H163" s="82">
        <f t="shared" si="23"/>
        <v>30.68</v>
      </c>
      <c r="I163" s="82">
        <f t="shared" si="23"/>
        <v>100</v>
      </c>
      <c r="J163" s="47"/>
      <c r="K163" s="47"/>
    </row>
    <row r="164" spans="1:11" ht="27">
      <c r="A164" s="34" t="s">
        <v>31</v>
      </c>
      <c r="B164" s="43">
        <v>911</v>
      </c>
      <c r="C164" s="87" t="s">
        <v>3</v>
      </c>
      <c r="D164" s="73" t="s">
        <v>5</v>
      </c>
      <c r="E164" s="73" t="s">
        <v>197</v>
      </c>
      <c r="F164" s="27" t="s">
        <v>65</v>
      </c>
      <c r="G164" s="32">
        <f t="shared" si="23"/>
        <v>30.68</v>
      </c>
      <c r="H164" s="82">
        <f t="shared" si="23"/>
        <v>30.68</v>
      </c>
      <c r="I164" s="82">
        <f t="shared" si="23"/>
        <v>100</v>
      </c>
      <c r="J164" s="47"/>
      <c r="K164" s="47"/>
    </row>
    <row r="165" spans="1:11" ht="27">
      <c r="A165" s="34" t="s">
        <v>32</v>
      </c>
      <c r="B165" s="43">
        <v>911</v>
      </c>
      <c r="C165" s="87" t="s">
        <v>3</v>
      </c>
      <c r="D165" s="73" t="s">
        <v>5</v>
      </c>
      <c r="E165" s="73" t="s">
        <v>197</v>
      </c>
      <c r="F165" s="27" t="s">
        <v>16</v>
      </c>
      <c r="G165" s="32">
        <v>30.68</v>
      </c>
      <c r="H165" s="82">
        <v>30.68</v>
      </c>
      <c r="I165" s="82">
        <f>(H165*100)/G165</f>
        <v>100</v>
      </c>
      <c r="J165" s="47"/>
      <c r="K165" s="47"/>
    </row>
    <row r="166" spans="1:11" ht="39.75">
      <c r="A166" s="35" t="s">
        <v>200</v>
      </c>
      <c r="B166" s="66">
        <v>911</v>
      </c>
      <c r="C166" s="77" t="s">
        <v>3</v>
      </c>
      <c r="D166" s="85" t="s">
        <v>5</v>
      </c>
      <c r="E166" s="85" t="s">
        <v>201</v>
      </c>
      <c r="F166" s="115"/>
      <c r="G166" s="13">
        <v>98</v>
      </c>
      <c r="H166" s="116">
        <f aca="true" t="shared" si="24" ref="H166:I168">H167</f>
        <v>98</v>
      </c>
      <c r="I166" s="116">
        <f t="shared" si="24"/>
        <v>100</v>
      </c>
      <c r="J166" s="47"/>
      <c r="K166" s="47"/>
    </row>
    <row r="167" spans="1:11" ht="15">
      <c r="A167" s="34" t="s">
        <v>30</v>
      </c>
      <c r="B167" s="43">
        <v>911</v>
      </c>
      <c r="C167" s="87" t="s">
        <v>3</v>
      </c>
      <c r="D167" s="73" t="s">
        <v>5</v>
      </c>
      <c r="E167" s="73" t="s">
        <v>201</v>
      </c>
      <c r="F167" s="27" t="s">
        <v>64</v>
      </c>
      <c r="G167" s="32">
        <v>98</v>
      </c>
      <c r="H167" s="82">
        <f t="shared" si="24"/>
        <v>98</v>
      </c>
      <c r="I167" s="82">
        <f t="shared" si="24"/>
        <v>100</v>
      </c>
      <c r="J167" s="47"/>
      <c r="K167" s="47"/>
    </row>
    <row r="168" spans="1:11" ht="27">
      <c r="A168" s="34" t="s">
        <v>31</v>
      </c>
      <c r="B168" s="43">
        <v>911</v>
      </c>
      <c r="C168" s="87" t="s">
        <v>3</v>
      </c>
      <c r="D168" s="73" t="s">
        <v>5</v>
      </c>
      <c r="E168" s="73" t="s">
        <v>201</v>
      </c>
      <c r="F168" s="27" t="s">
        <v>65</v>
      </c>
      <c r="G168" s="32">
        <v>98</v>
      </c>
      <c r="H168" s="82">
        <f t="shared" si="24"/>
        <v>98</v>
      </c>
      <c r="I168" s="82">
        <f t="shared" si="24"/>
        <v>100</v>
      </c>
      <c r="J168" s="47"/>
      <c r="K168" s="47"/>
    </row>
    <row r="169" spans="1:11" ht="27">
      <c r="A169" s="34" t="s">
        <v>32</v>
      </c>
      <c r="B169" s="43">
        <v>911</v>
      </c>
      <c r="C169" s="87" t="s">
        <v>3</v>
      </c>
      <c r="D169" s="73" t="s">
        <v>5</v>
      </c>
      <c r="E169" s="73" t="s">
        <v>201</v>
      </c>
      <c r="F169" s="27" t="s">
        <v>16</v>
      </c>
      <c r="G169" s="32">
        <v>98</v>
      </c>
      <c r="H169" s="82">
        <v>98</v>
      </c>
      <c r="I169" s="82">
        <f>(H169*100)/G169</f>
        <v>100</v>
      </c>
      <c r="J169" s="47"/>
      <c r="K169" s="47"/>
    </row>
    <row r="170" spans="1:11" ht="27">
      <c r="A170" s="34" t="s">
        <v>229</v>
      </c>
      <c r="B170" s="43">
        <v>911</v>
      </c>
      <c r="C170" s="87" t="s">
        <v>3</v>
      </c>
      <c r="D170" s="73" t="s">
        <v>5</v>
      </c>
      <c r="E170" s="73" t="s">
        <v>218</v>
      </c>
      <c r="F170" s="27"/>
      <c r="G170" s="32">
        <f aca="true" t="shared" si="25" ref="G170:H173">G171</f>
        <v>124.29</v>
      </c>
      <c r="H170" s="82">
        <f t="shared" si="25"/>
        <v>124.29</v>
      </c>
      <c r="I170" s="82">
        <f>I171</f>
        <v>100</v>
      </c>
      <c r="J170" s="47"/>
      <c r="K170" s="47"/>
    </row>
    <row r="171" spans="1:11" ht="27">
      <c r="A171" s="34" t="s">
        <v>217</v>
      </c>
      <c r="B171" s="43">
        <v>911</v>
      </c>
      <c r="C171" s="87" t="s">
        <v>3</v>
      </c>
      <c r="D171" s="73" t="s">
        <v>5</v>
      </c>
      <c r="E171" s="73" t="s">
        <v>218</v>
      </c>
      <c r="F171" s="27"/>
      <c r="G171" s="32">
        <f t="shared" si="25"/>
        <v>124.29</v>
      </c>
      <c r="H171" s="82">
        <f t="shared" si="25"/>
        <v>124.29</v>
      </c>
      <c r="I171" s="82">
        <f>I172</f>
        <v>100</v>
      </c>
      <c r="J171" s="47"/>
      <c r="K171" s="47"/>
    </row>
    <row r="172" spans="1:11" ht="15">
      <c r="A172" s="34" t="s">
        <v>30</v>
      </c>
      <c r="B172" s="43">
        <v>911</v>
      </c>
      <c r="C172" s="87" t="s">
        <v>3</v>
      </c>
      <c r="D172" s="73" t="s">
        <v>5</v>
      </c>
      <c r="E172" s="73" t="s">
        <v>218</v>
      </c>
      <c r="F172" s="27" t="s">
        <v>64</v>
      </c>
      <c r="G172" s="32">
        <f t="shared" si="25"/>
        <v>124.29</v>
      </c>
      <c r="H172" s="82">
        <f t="shared" si="25"/>
        <v>124.29</v>
      </c>
      <c r="I172" s="82">
        <f>I173</f>
        <v>100</v>
      </c>
      <c r="J172" s="47"/>
      <c r="K172" s="47"/>
    </row>
    <row r="173" spans="1:11" ht="27">
      <c r="A173" s="34" t="s">
        <v>31</v>
      </c>
      <c r="B173" s="43">
        <v>911</v>
      </c>
      <c r="C173" s="87" t="s">
        <v>3</v>
      </c>
      <c r="D173" s="73" t="s">
        <v>5</v>
      </c>
      <c r="E173" s="73" t="s">
        <v>218</v>
      </c>
      <c r="F173" s="27" t="s">
        <v>65</v>
      </c>
      <c r="G173" s="32">
        <f t="shared" si="25"/>
        <v>124.29</v>
      </c>
      <c r="H173" s="82">
        <f t="shared" si="25"/>
        <v>124.29</v>
      </c>
      <c r="I173" s="82">
        <f>I174</f>
        <v>100</v>
      </c>
      <c r="J173" s="47"/>
      <c r="K173" s="47"/>
    </row>
    <row r="174" spans="1:11" ht="27">
      <c r="A174" s="34" t="s">
        <v>32</v>
      </c>
      <c r="B174" s="43">
        <v>911</v>
      </c>
      <c r="C174" s="79" t="s">
        <v>3</v>
      </c>
      <c r="D174" s="73" t="s">
        <v>5</v>
      </c>
      <c r="E174" s="73" t="s">
        <v>218</v>
      </c>
      <c r="F174" s="27" t="s">
        <v>16</v>
      </c>
      <c r="G174" s="32">
        <v>124.29</v>
      </c>
      <c r="H174" s="82">
        <v>124.29</v>
      </c>
      <c r="I174" s="82">
        <f>(H174*100)/G174</f>
        <v>100</v>
      </c>
      <c r="J174" s="47"/>
      <c r="K174" s="47"/>
    </row>
    <row r="175" spans="1:11" ht="66">
      <c r="A175" s="122" t="s">
        <v>230</v>
      </c>
      <c r="B175" s="43">
        <v>911</v>
      </c>
      <c r="C175" s="123" t="s">
        <v>3</v>
      </c>
      <c r="D175" s="73" t="s">
        <v>5</v>
      </c>
      <c r="E175" s="73" t="s">
        <v>231</v>
      </c>
      <c r="F175" s="27"/>
      <c r="G175" s="32">
        <v>2</v>
      </c>
      <c r="H175" s="82">
        <f aca="true" t="shared" si="26" ref="H175:I178">H176</f>
        <v>2</v>
      </c>
      <c r="I175" s="82">
        <f t="shared" si="26"/>
        <v>100</v>
      </c>
      <c r="J175" s="47"/>
      <c r="K175" s="47"/>
    </row>
    <row r="176" spans="1:11" ht="27">
      <c r="A176" s="34" t="s">
        <v>232</v>
      </c>
      <c r="B176" s="43">
        <v>911</v>
      </c>
      <c r="C176" s="123" t="s">
        <v>3</v>
      </c>
      <c r="D176" s="73" t="s">
        <v>5</v>
      </c>
      <c r="E176" s="73" t="s">
        <v>231</v>
      </c>
      <c r="F176" s="27"/>
      <c r="G176" s="32">
        <v>2</v>
      </c>
      <c r="H176" s="82">
        <f t="shared" si="26"/>
        <v>2</v>
      </c>
      <c r="I176" s="82">
        <f t="shared" si="26"/>
        <v>100</v>
      </c>
      <c r="J176" s="47"/>
      <c r="K176" s="47"/>
    </row>
    <row r="177" spans="1:11" ht="15">
      <c r="A177" s="34" t="s">
        <v>30</v>
      </c>
      <c r="B177" s="43">
        <v>911</v>
      </c>
      <c r="C177" s="123" t="s">
        <v>3</v>
      </c>
      <c r="D177" s="73" t="s">
        <v>5</v>
      </c>
      <c r="E177" s="73" t="s">
        <v>233</v>
      </c>
      <c r="F177" s="27" t="s">
        <v>64</v>
      </c>
      <c r="G177" s="32">
        <v>2</v>
      </c>
      <c r="H177" s="82">
        <f t="shared" si="26"/>
        <v>2</v>
      </c>
      <c r="I177" s="82">
        <f t="shared" si="26"/>
        <v>100</v>
      </c>
      <c r="J177" s="47"/>
      <c r="K177" s="47"/>
    </row>
    <row r="178" spans="1:11" ht="27">
      <c r="A178" s="34" t="s">
        <v>31</v>
      </c>
      <c r="B178" s="43">
        <v>911</v>
      </c>
      <c r="C178" s="123" t="s">
        <v>3</v>
      </c>
      <c r="D178" s="73" t="s">
        <v>5</v>
      </c>
      <c r="E178" s="73" t="s">
        <v>233</v>
      </c>
      <c r="F178" s="27" t="s">
        <v>65</v>
      </c>
      <c r="G178" s="32">
        <v>2</v>
      </c>
      <c r="H178" s="82">
        <f t="shared" si="26"/>
        <v>2</v>
      </c>
      <c r="I178" s="82">
        <f t="shared" si="26"/>
        <v>100</v>
      </c>
      <c r="J178" s="47"/>
      <c r="K178" s="47"/>
    </row>
    <row r="179" spans="1:11" ht="27">
      <c r="A179" s="34" t="s">
        <v>32</v>
      </c>
      <c r="B179" s="43">
        <v>911</v>
      </c>
      <c r="C179" s="123" t="s">
        <v>3</v>
      </c>
      <c r="D179" s="73" t="s">
        <v>5</v>
      </c>
      <c r="E179" s="73" t="s">
        <v>233</v>
      </c>
      <c r="F179" s="27" t="s">
        <v>16</v>
      </c>
      <c r="G179" s="32">
        <v>2</v>
      </c>
      <c r="H179" s="82">
        <v>2</v>
      </c>
      <c r="I179" s="82">
        <f>(H179*100)/G179</f>
        <v>100</v>
      </c>
      <c r="J179" s="47"/>
      <c r="K179" s="47"/>
    </row>
    <row r="180" spans="1:11" ht="39.75">
      <c r="A180" s="35" t="s">
        <v>202</v>
      </c>
      <c r="B180" s="106">
        <v>911</v>
      </c>
      <c r="C180" s="85" t="s">
        <v>3</v>
      </c>
      <c r="D180" s="85" t="s">
        <v>5</v>
      </c>
      <c r="E180" s="85" t="s">
        <v>203</v>
      </c>
      <c r="F180" s="115"/>
      <c r="G180" s="13">
        <f>G181</f>
        <v>5640.469999999999</v>
      </c>
      <c r="H180" s="116">
        <f>H181</f>
        <v>5640.469999999999</v>
      </c>
      <c r="I180" s="116">
        <f>(H180*100)/G180</f>
        <v>99.99999999999999</v>
      </c>
      <c r="J180" s="47"/>
      <c r="K180" s="47"/>
    </row>
    <row r="181" spans="1:11" ht="27">
      <c r="A181" s="34" t="s">
        <v>204</v>
      </c>
      <c r="B181" s="43">
        <v>911</v>
      </c>
      <c r="C181" s="87" t="s">
        <v>3</v>
      </c>
      <c r="D181" s="73" t="s">
        <v>5</v>
      </c>
      <c r="E181" s="73" t="s">
        <v>205</v>
      </c>
      <c r="F181" s="27"/>
      <c r="G181" s="32">
        <f>G182+G186</f>
        <v>5640.469999999999</v>
      </c>
      <c r="H181" s="82">
        <f>H182+H186</f>
        <v>5640.469999999999</v>
      </c>
      <c r="I181" s="82">
        <f>(H181*100)/G181</f>
        <v>99.99999999999999</v>
      </c>
      <c r="J181" s="47"/>
      <c r="K181" s="47"/>
    </row>
    <row r="182" spans="1:11" ht="27">
      <c r="A182" s="34" t="s">
        <v>209</v>
      </c>
      <c r="B182" s="43">
        <v>911</v>
      </c>
      <c r="C182" s="87" t="s">
        <v>3</v>
      </c>
      <c r="D182" s="73" t="s">
        <v>5</v>
      </c>
      <c r="E182" s="73" t="s">
        <v>210</v>
      </c>
      <c r="F182" s="27"/>
      <c r="G182" s="32">
        <f aca="true" t="shared" si="27" ref="G182:H184">G183</f>
        <v>377.27</v>
      </c>
      <c r="H182" s="82">
        <f t="shared" si="27"/>
        <v>377.27</v>
      </c>
      <c r="I182" s="82">
        <f>I183</f>
        <v>100</v>
      </c>
      <c r="J182" s="47"/>
      <c r="K182" s="47"/>
    </row>
    <row r="183" spans="1:11" ht="15">
      <c r="A183" s="34" t="s">
        <v>30</v>
      </c>
      <c r="B183" s="43">
        <v>911</v>
      </c>
      <c r="C183" s="87" t="s">
        <v>3</v>
      </c>
      <c r="D183" s="73" t="s">
        <v>5</v>
      </c>
      <c r="E183" s="73" t="s">
        <v>210</v>
      </c>
      <c r="F183" s="27" t="s">
        <v>64</v>
      </c>
      <c r="G183" s="32">
        <f t="shared" si="27"/>
        <v>377.27</v>
      </c>
      <c r="H183" s="82">
        <f t="shared" si="27"/>
        <v>377.27</v>
      </c>
      <c r="I183" s="82">
        <f>I184</f>
        <v>100</v>
      </c>
      <c r="J183" s="47"/>
      <c r="K183" s="47"/>
    </row>
    <row r="184" spans="1:11" ht="27">
      <c r="A184" s="34" t="s">
        <v>31</v>
      </c>
      <c r="B184" s="43">
        <v>911</v>
      </c>
      <c r="C184" s="87" t="s">
        <v>3</v>
      </c>
      <c r="D184" s="73" t="s">
        <v>5</v>
      </c>
      <c r="E184" s="73" t="s">
        <v>210</v>
      </c>
      <c r="F184" s="27" t="s">
        <v>65</v>
      </c>
      <c r="G184" s="32">
        <f t="shared" si="27"/>
        <v>377.27</v>
      </c>
      <c r="H184" s="82">
        <f t="shared" si="27"/>
        <v>377.27</v>
      </c>
      <c r="I184" s="82">
        <f>I185</f>
        <v>100</v>
      </c>
      <c r="J184" s="47"/>
      <c r="K184" s="47"/>
    </row>
    <row r="185" spans="1:11" ht="27">
      <c r="A185" s="34" t="s">
        <v>32</v>
      </c>
      <c r="B185" s="43">
        <v>911</v>
      </c>
      <c r="C185" s="87" t="s">
        <v>3</v>
      </c>
      <c r="D185" s="73" t="s">
        <v>5</v>
      </c>
      <c r="E185" s="73" t="s">
        <v>210</v>
      </c>
      <c r="F185" s="27" t="s">
        <v>16</v>
      </c>
      <c r="G185" s="32">
        <v>377.27</v>
      </c>
      <c r="H185" s="82">
        <v>377.27</v>
      </c>
      <c r="I185" s="82">
        <f>(H185*100)/G185</f>
        <v>100</v>
      </c>
      <c r="J185" s="47"/>
      <c r="K185" s="47"/>
    </row>
    <row r="186" spans="1:11" ht="15">
      <c r="A186" s="34" t="s">
        <v>206</v>
      </c>
      <c r="B186" s="43">
        <v>911</v>
      </c>
      <c r="C186" s="87" t="s">
        <v>3</v>
      </c>
      <c r="D186" s="73" t="s">
        <v>5</v>
      </c>
      <c r="E186" s="73" t="s">
        <v>207</v>
      </c>
      <c r="F186" s="27"/>
      <c r="G186" s="32">
        <f aca="true" t="shared" si="28" ref="G186:H188">G187</f>
        <v>5263.2</v>
      </c>
      <c r="H186" s="82">
        <f t="shared" si="28"/>
        <v>5263.2</v>
      </c>
      <c r="I186" s="82">
        <f>I187</f>
        <v>100</v>
      </c>
      <c r="J186" s="47"/>
      <c r="K186" s="47"/>
    </row>
    <row r="187" spans="1:11" ht="15">
      <c r="A187" s="34" t="s">
        <v>30</v>
      </c>
      <c r="B187" s="43">
        <v>911</v>
      </c>
      <c r="C187" s="87" t="s">
        <v>3</v>
      </c>
      <c r="D187" s="73" t="s">
        <v>5</v>
      </c>
      <c r="E187" s="73" t="s">
        <v>207</v>
      </c>
      <c r="F187" s="27" t="s">
        <v>64</v>
      </c>
      <c r="G187" s="32">
        <f t="shared" si="28"/>
        <v>5263.2</v>
      </c>
      <c r="H187" s="82">
        <f t="shared" si="28"/>
        <v>5263.2</v>
      </c>
      <c r="I187" s="82">
        <f>I188</f>
        <v>100</v>
      </c>
      <c r="J187" s="47"/>
      <c r="K187" s="47"/>
    </row>
    <row r="188" spans="1:11" ht="27">
      <c r="A188" s="34" t="s">
        <v>31</v>
      </c>
      <c r="B188" s="43">
        <v>911</v>
      </c>
      <c r="C188" s="87" t="s">
        <v>3</v>
      </c>
      <c r="D188" s="73" t="s">
        <v>5</v>
      </c>
      <c r="E188" s="73" t="s">
        <v>207</v>
      </c>
      <c r="F188" s="27" t="s">
        <v>65</v>
      </c>
      <c r="G188" s="32">
        <f t="shared" si="28"/>
        <v>5263.2</v>
      </c>
      <c r="H188" s="82">
        <f t="shared" si="28"/>
        <v>5263.2</v>
      </c>
      <c r="I188" s="82">
        <f>I189</f>
        <v>100</v>
      </c>
      <c r="J188" s="47"/>
      <c r="K188" s="47"/>
    </row>
    <row r="189" spans="1:11" ht="27">
      <c r="A189" s="34" t="s">
        <v>32</v>
      </c>
      <c r="B189" s="43">
        <v>911</v>
      </c>
      <c r="C189" s="87" t="s">
        <v>3</v>
      </c>
      <c r="D189" s="73" t="s">
        <v>5</v>
      </c>
      <c r="E189" s="73" t="s">
        <v>207</v>
      </c>
      <c r="F189" s="27" t="s">
        <v>16</v>
      </c>
      <c r="G189" s="32">
        <v>5263.2</v>
      </c>
      <c r="H189" s="82">
        <v>5263.2</v>
      </c>
      <c r="I189" s="82">
        <f>(H189*100)/G189</f>
        <v>100</v>
      </c>
      <c r="J189" s="47"/>
      <c r="K189" s="47"/>
    </row>
    <row r="190" spans="1:11" ht="39.75">
      <c r="A190" s="34" t="s">
        <v>234</v>
      </c>
      <c r="B190" s="43">
        <v>911</v>
      </c>
      <c r="C190" s="87" t="s">
        <v>3</v>
      </c>
      <c r="D190" s="73" t="s">
        <v>5</v>
      </c>
      <c r="E190" s="73" t="s">
        <v>235</v>
      </c>
      <c r="F190" s="27"/>
      <c r="G190" s="32">
        <v>190</v>
      </c>
      <c r="H190" s="82">
        <f>H191</f>
        <v>114</v>
      </c>
      <c r="I190" s="82">
        <f>I191</f>
        <v>60</v>
      </c>
      <c r="J190" s="47"/>
      <c r="K190" s="47"/>
    </row>
    <row r="191" spans="1:11" ht="27">
      <c r="A191" s="34" t="s">
        <v>236</v>
      </c>
      <c r="B191" s="43">
        <v>911</v>
      </c>
      <c r="C191" s="87" t="s">
        <v>3</v>
      </c>
      <c r="D191" s="73" t="s">
        <v>5</v>
      </c>
      <c r="E191" s="73" t="s">
        <v>237</v>
      </c>
      <c r="F191" s="27"/>
      <c r="G191" s="32">
        <v>190</v>
      </c>
      <c r="H191" s="82">
        <f>H192+H201</f>
        <v>114</v>
      </c>
      <c r="I191" s="82">
        <f>(H191*100)/G191</f>
        <v>60</v>
      </c>
      <c r="J191" s="47"/>
      <c r="K191" s="47"/>
    </row>
    <row r="192" spans="1:11" ht="27">
      <c r="A192" s="34" t="s">
        <v>238</v>
      </c>
      <c r="B192" s="43">
        <v>911</v>
      </c>
      <c r="C192" s="87" t="s">
        <v>3</v>
      </c>
      <c r="D192" s="73" t="s">
        <v>5</v>
      </c>
      <c r="E192" s="73" t="s">
        <v>239</v>
      </c>
      <c r="F192" s="27"/>
      <c r="G192" s="32">
        <v>140</v>
      </c>
      <c r="H192" s="82">
        <f aca="true" t="shared" si="29" ref="H192:I194">H193</f>
        <v>90</v>
      </c>
      <c r="I192" s="82">
        <f t="shared" si="29"/>
        <v>64.28571428571429</v>
      </c>
      <c r="J192" s="47"/>
      <c r="K192" s="47"/>
    </row>
    <row r="193" spans="1:11" ht="15">
      <c r="A193" s="34" t="s">
        <v>30</v>
      </c>
      <c r="B193" s="43">
        <v>911</v>
      </c>
      <c r="C193" s="87" t="s">
        <v>3</v>
      </c>
      <c r="D193" s="73" t="s">
        <v>5</v>
      </c>
      <c r="E193" s="73" t="s">
        <v>239</v>
      </c>
      <c r="F193" s="27" t="s">
        <v>64</v>
      </c>
      <c r="G193" s="32">
        <v>140</v>
      </c>
      <c r="H193" s="82">
        <f t="shared" si="29"/>
        <v>90</v>
      </c>
      <c r="I193" s="82">
        <f t="shared" si="29"/>
        <v>64.28571428571429</v>
      </c>
      <c r="J193" s="47"/>
      <c r="K193" s="47"/>
    </row>
    <row r="194" spans="1:11" ht="27">
      <c r="A194" s="34" t="s">
        <v>31</v>
      </c>
      <c r="B194" s="43">
        <v>911</v>
      </c>
      <c r="C194" s="87" t="s">
        <v>3</v>
      </c>
      <c r="D194" s="73" t="s">
        <v>5</v>
      </c>
      <c r="E194" s="73" t="s">
        <v>239</v>
      </c>
      <c r="F194" s="27" t="s">
        <v>65</v>
      </c>
      <c r="G194" s="32">
        <v>140</v>
      </c>
      <c r="H194" s="82">
        <f t="shared" si="29"/>
        <v>90</v>
      </c>
      <c r="I194" s="82">
        <f t="shared" si="29"/>
        <v>64.28571428571429</v>
      </c>
      <c r="J194" s="47"/>
      <c r="K194" s="47"/>
    </row>
    <row r="195" spans="1:11" ht="27">
      <c r="A195" s="34" t="s">
        <v>32</v>
      </c>
      <c r="B195" s="43">
        <v>911</v>
      </c>
      <c r="C195" s="87" t="s">
        <v>3</v>
      </c>
      <c r="D195" s="73" t="s">
        <v>5</v>
      </c>
      <c r="E195" s="73" t="s">
        <v>239</v>
      </c>
      <c r="F195" s="27" t="s">
        <v>16</v>
      </c>
      <c r="G195" s="32">
        <v>140</v>
      </c>
      <c r="H195" s="82">
        <v>90</v>
      </c>
      <c r="I195" s="82">
        <f>(H195*100)/G195</f>
        <v>64.28571428571429</v>
      </c>
      <c r="J195" s="47"/>
      <c r="K195" s="47"/>
    </row>
    <row r="196" spans="1:11" ht="15">
      <c r="A196" s="34" t="s">
        <v>196</v>
      </c>
      <c r="B196" s="43">
        <v>911</v>
      </c>
      <c r="C196" s="87" t="s">
        <v>3</v>
      </c>
      <c r="D196" s="73" t="s">
        <v>5</v>
      </c>
      <c r="E196" s="73" t="s">
        <v>240</v>
      </c>
      <c r="F196" s="27"/>
      <c r="G196" s="32">
        <v>25</v>
      </c>
      <c r="H196" s="82">
        <v>0</v>
      </c>
      <c r="I196" s="82">
        <v>0</v>
      </c>
      <c r="J196" s="47"/>
      <c r="K196" s="47"/>
    </row>
    <row r="197" spans="1:11" ht="15">
      <c r="A197" s="34" t="s">
        <v>30</v>
      </c>
      <c r="B197" s="43">
        <v>911</v>
      </c>
      <c r="C197" s="87" t="s">
        <v>3</v>
      </c>
      <c r="D197" s="73" t="s">
        <v>5</v>
      </c>
      <c r="E197" s="73" t="s">
        <v>240</v>
      </c>
      <c r="F197" s="27" t="s">
        <v>64</v>
      </c>
      <c r="G197" s="32">
        <v>25</v>
      </c>
      <c r="H197" s="82">
        <v>0</v>
      </c>
      <c r="I197" s="82">
        <v>0</v>
      </c>
      <c r="J197" s="47"/>
      <c r="K197" s="47"/>
    </row>
    <row r="198" spans="1:11" ht="27">
      <c r="A198" s="34" t="s">
        <v>31</v>
      </c>
      <c r="B198" s="43">
        <v>911</v>
      </c>
      <c r="C198" s="87" t="s">
        <v>3</v>
      </c>
      <c r="D198" s="73" t="s">
        <v>5</v>
      </c>
      <c r="E198" s="73" t="s">
        <v>240</v>
      </c>
      <c r="F198" s="27" t="s">
        <v>65</v>
      </c>
      <c r="G198" s="32">
        <v>25</v>
      </c>
      <c r="H198" s="82">
        <v>0</v>
      </c>
      <c r="I198" s="82">
        <v>0</v>
      </c>
      <c r="J198" s="47"/>
      <c r="K198" s="47"/>
    </row>
    <row r="199" spans="1:11" ht="27">
      <c r="A199" s="34" t="s">
        <v>32</v>
      </c>
      <c r="B199" s="43">
        <v>911</v>
      </c>
      <c r="C199" s="87" t="s">
        <v>3</v>
      </c>
      <c r="D199" s="73" t="s">
        <v>5</v>
      </c>
      <c r="E199" s="73" t="s">
        <v>240</v>
      </c>
      <c r="F199" s="27" t="s">
        <v>16</v>
      </c>
      <c r="G199" s="32">
        <v>25</v>
      </c>
      <c r="H199" s="82">
        <v>0</v>
      </c>
      <c r="I199" s="82">
        <v>0</v>
      </c>
      <c r="J199" s="47"/>
      <c r="K199" s="47"/>
    </row>
    <row r="200" spans="1:11" ht="53.25">
      <c r="A200" s="34" t="s">
        <v>241</v>
      </c>
      <c r="B200" s="43">
        <v>911</v>
      </c>
      <c r="C200" s="87" t="s">
        <v>3</v>
      </c>
      <c r="D200" s="73" t="s">
        <v>5</v>
      </c>
      <c r="E200" s="73" t="s">
        <v>242</v>
      </c>
      <c r="F200" s="27"/>
      <c r="G200" s="32">
        <v>25</v>
      </c>
      <c r="H200" s="82">
        <v>0</v>
      </c>
      <c r="I200" s="82">
        <v>0</v>
      </c>
      <c r="J200" s="47"/>
      <c r="K200" s="47"/>
    </row>
    <row r="201" spans="1:11" ht="15">
      <c r="A201" s="34" t="s">
        <v>30</v>
      </c>
      <c r="B201" s="43">
        <v>911</v>
      </c>
      <c r="C201" s="87" t="s">
        <v>3</v>
      </c>
      <c r="D201" s="73" t="s">
        <v>5</v>
      </c>
      <c r="E201" s="73" t="s">
        <v>242</v>
      </c>
      <c r="F201" s="27" t="s">
        <v>64</v>
      </c>
      <c r="G201" s="32">
        <v>25</v>
      </c>
      <c r="H201" s="82">
        <f>H202</f>
        <v>24</v>
      </c>
      <c r="I201" s="82">
        <f>I202</f>
        <v>96</v>
      </c>
      <c r="J201" s="47"/>
      <c r="K201" s="47"/>
    </row>
    <row r="202" spans="1:11" ht="27">
      <c r="A202" s="34" t="s">
        <v>31</v>
      </c>
      <c r="B202" s="43">
        <v>911</v>
      </c>
      <c r="C202" s="87" t="s">
        <v>3</v>
      </c>
      <c r="D202" s="73" t="s">
        <v>5</v>
      </c>
      <c r="E202" s="73" t="s">
        <v>242</v>
      </c>
      <c r="F202" s="27" t="s">
        <v>65</v>
      </c>
      <c r="G202" s="32">
        <v>25</v>
      </c>
      <c r="H202" s="82">
        <f>H203</f>
        <v>24</v>
      </c>
      <c r="I202" s="82">
        <f>I203</f>
        <v>96</v>
      </c>
      <c r="J202" s="47"/>
      <c r="K202" s="47"/>
    </row>
    <row r="203" spans="1:11" ht="39.75">
      <c r="A203" s="34" t="s">
        <v>243</v>
      </c>
      <c r="B203" s="43">
        <v>911</v>
      </c>
      <c r="C203" s="87" t="s">
        <v>3</v>
      </c>
      <c r="D203" s="73" t="s">
        <v>5</v>
      </c>
      <c r="E203" s="73" t="s">
        <v>242</v>
      </c>
      <c r="F203" s="27" t="s">
        <v>244</v>
      </c>
      <c r="G203" s="32">
        <v>25</v>
      </c>
      <c r="H203" s="82">
        <v>24</v>
      </c>
      <c r="I203" s="82">
        <f>(H203*100)/G203</f>
        <v>96</v>
      </c>
      <c r="J203" s="47"/>
      <c r="K203" s="47"/>
    </row>
    <row r="204" spans="1:11" ht="15">
      <c r="A204" s="41" t="s">
        <v>53</v>
      </c>
      <c r="B204" s="66">
        <v>911</v>
      </c>
      <c r="C204" s="85" t="s">
        <v>10</v>
      </c>
      <c r="D204" s="73"/>
      <c r="E204" s="76"/>
      <c r="F204" s="27"/>
      <c r="G204" s="13">
        <f aca="true" t="shared" si="30" ref="G204:I209">G205</f>
        <v>28</v>
      </c>
      <c r="H204" s="13">
        <f t="shared" si="30"/>
        <v>28</v>
      </c>
      <c r="I204" s="13">
        <f t="shared" si="30"/>
        <v>100</v>
      </c>
      <c r="J204" s="47"/>
      <c r="K204" s="47"/>
    </row>
    <row r="205" spans="1:11" ht="15">
      <c r="A205" s="37" t="s">
        <v>161</v>
      </c>
      <c r="B205" s="66">
        <v>911</v>
      </c>
      <c r="C205" s="85" t="s">
        <v>10</v>
      </c>
      <c r="D205" s="85" t="s">
        <v>10</v>
      </c>
      <c r="E205" s="76"/>
      <c r="F205" s="27"/>
      <c r="G205" s="13">
        <f>G207</f>
        <v>28</v>
      </c>
      <c r="H205" s="13">
        <f>H207</f>
        <v>28</v>
      </c>
      <c r="I205" s="13">
        <f>I207</f>
        <v>100</v>
      </c>
      <c r="J205" s="47"/>
      <c r="K205" s="47"/>
    </row>
    <row r="206" spans="1:11" ht="27">
      <c r="A206" s="84" t="s">
        <v>88</v>
      </c>
      <c r="B206" s="66">
        <v>911</v>
      </c>
      <c r="C206" s="85" t="s">
        <v>10</v>
      </c>
      <c r="D206" s="85" t="s">
        <v>10</v>
      </c>
      <c r="E206" s="94" t="s">
        <v>89</v>
      </c>
      <c r="F206" s="27"/>
      <c r="G206" s="13">
        <f>G207</f>
        <v>28</v>
      </c>
      <c r="H206" s="13">
        <f>H207</f>
        <v>28</v>
      </c>
      <c r="I206" s="13">
        <f>I207</f>
        <v>100</v>
      </c>
      <c r="J206" s="47"/>
      <c r="K206" s="47"/>
    </row>
    <row r="207" spans="1:11" ht="49.5" customHeight="1">
      <c r="A207" s="22" t="s">
        <v>112</v>
      </c>
      <c r="B207" s="70">
        <v>911</v>
      </c>
      <c r="C207" s="73" t="s">
        <v>10</v>
      </c>
      <c r="D207" s="73" t="s">
        <v>10</v>
      </c>
      <c r="E207" s="74" t="s">
        <v>113</v>
      </c>
      <c r="F207" s="25"/>
      <c r="G207" s="13">
        <f t="shared" si="30"/>
        <v>28</v>
      </c>
      <c r="H207" s="13">
        <f t="shared" si="30"/>
        <v>28</v>
      </c>
      <c r="I207" s="13">
        <f t="shared" si="30"/>
        <v>100</v>
      </c>
      <c r="J207" s="47"/>
      <c r="K207" s="47"/>
    </row>
    <row r="208" spans="1:11" ht="15">
      <c r="A208" s="10" t="s">
        <v>114</v>
      </c>
      <c r="B208" s="70">
        <v>911</v>
      </c>
      <c r="C208" s="71" t="s">
        <v>10</v>
      </c>
      <c r="D208" s="71" t="s">
        <v>10</v>
      </c>
      <c r="E208" s="74" t="s">
        <v>115</v>
      </c>
      <c r="F208" s="36"/>
      <c r="G208" s="32">
        <f>G209</f>
        <v>28</v>
      </c>
      <c r="H208" s="60">
        <f>H209</f>
        <v>28</v>
      </c>
      <c r="I208" s="60">
        <f>I209</f>
        <v>100</v>
      </c>
      <c r="J208" s="47"/>
      <c r="K208" s="47"/>
    </row>
    <row r="209" spans="1:11" ht="15">
      <c r="A209" s="34" t="s">
        <v>38</v>
      </c>
      <c r="B209" s="43">
        <v>911</v>
      </c>
      <c r="C209" s="73" t="s">
        <v>10</v>
      </c>
      <c r="D209" s="73" t="s">
        <v>10</v>
      </c>
      <c r="E209" s="74" t="s">
        <v>115</v>
      </c>
      <c r="F209" s="30" t="s">
        <v>70</v>
      </c>
      <c r="G209" s="32">
        <f t="shared" si="30"/>
        <v>28</v>
      </c>
      <c r="H209" s="32">
        <f t="shared" si="30"/>
        <v>28</v>
      </c>
      <c r="I209" s="32">
        <f t="shared" si="30"/>
        <v>100</v>
      </c>
      <c r="J209" s="47"/>
      <c r="K209" s="47"/>
    </row>
    <row r="210" spans="1:11" ht="15">
      <c r="A210" s="42" t="s">
        <v>39</v>
      </c>
      <c r="B210" s="43">
        <v>911</v>
      </c>
      <c r="C210" s="73" t="s">
        <v>10</v>
      </c>
      <c r="D210" s="73" t="s">
        <v>10</v>
      </c>
      <c r="E210" s="74" t="s">
        <v>115</v>
      </c>
      <c r="F210" s="27" t="s">
        <v>17</v>
      </c>
      <c r="G210" s="32">
        <v>28</v>
      </c>
      <c r="H210" s="32">
        <v>28</v>
      </c>
      <c r="I210" s="32">
        <f>(H210*100)/G210</f>
        <v>100</v>
      </c>
      <c r="J210" s="47"/>
      <c r="K210" s="47"/>
    </row>
    <row r="211" spans="1:11" ht="15">
      <c r="A211" s="41" t="s">
        <v>54</v>
      </c>
      <c r="B211" s="66">
        <v>911</v>
      </c>
      <c r="C211" s="85" t="s">
        <v>12</v>
      </c>
      <c r="D211" s="85"/>
      <c r="E211" s="76"/>
      <c r="F211" s="27"/>
      <c r="G211" s="13">
        <f>+G232+G212</f>
        <v>11316.7</v>
      </c>
      <c r="H211" s="13">
        <f>+H232+H212</f>
        <v>11316.7</v>
      </c>
      <c r="I211" s="13">
        <f>(H211*100)/G211</f>
        <v>100</v>
      </c>
      <c r="J211" s="47"/>
      <c r="K211" s="47"/>
    </row>
    <row r="212" spans="1:11" ht="15">
      <c r="A212" s="37" t="s">
        <v>55</v>
      </c>
      <c r="B212" s="66">
        <v>911</v>
      </c>
      <c r="C212" s="85" t="s">
        <v>12</v>
      </c>
      <c r="D212" s="85" t="s">
        <v>0</v>
      </c>
      <c r="E212" s="76"/>
      <c r="F212" s="27"/>
      <c r="G212" s="13">
        <f>G213</f>
        <v>10430.1</v>
      </c>
      <c r="H212" s="13">
        <f>H213</f>
        <v>10430.1</v>
      </c>
      <c r="I212" s="13">
        <f>I213</f>
        <v>100</v>
      </c>
      <c r="J212" s="47"/>
      <c r="K212" s="47"/>
    </row>
    <row r="213" spans="1:11" ht="27">
      <c r="A213" s="84" t="s">
        <v>88</v>
      </c>
      <c r="B213" s="66">
        <v>911</v>
      </c>
      <c r="C213" s="85" t="s">
        <v>12</v>
      </c>
      <c r="D213" s="85" t="s">
        <v>0</v>
      </c>
      <c r="E213" s="94" t="s">
        <v>89</v>
      </c>
      <c r="F213" s="27"/>
      <c r="G213" s="13">
        <f>G214+G218+G222+G226</f>
        <v>10430.1</v>
      </c>
      <c r="H213" s="13">
        <f>H214+H218+H222+H226</f>
        <v>10430.1</v>
      </c>
      <c r="I213" s="13">
        <f>(H213*100)/G213</f>
        <v>100</v>
      </c>
      <c r="J213" s="47"/>
      <c r="K213" s="47"/>
    </row>
    <row r="214" spans="1:11" ht="52.5">
      <c r="A214" s="9" t="s">
        <v>160</v>
      </c>
      <c r="B214" s="43">
        <v>911</v>
      </c>
      <c r="C214" s="71" t="s">
        <v>12</v>
      </c>
      <c r="D214" s="71" t="s">
        <v>0</v>
      </c>
      <c r="E214" s="99" t="s">
        <v>123</v>
      </c>
      <c r="F214" s="26"/>
      <c r="G214" s="32">
        <f>G216</f>
        <v>6131.5</v>
      </c>
      <c r="H214" s="32">
        <f>H216</f>
        <v>6131.5</v>
      </c>
      <c r="I214" s="32">
        <f>I216</f>
        <v>100</v>
      </c>
      <c r="J214" s="47"/>
      <c r="K214" s="47"/>
    </row>
    <row r="215" spans="1:11" ht="15">
      <c r="A215" s="9" t="s">
        <v>124</v>
      </c>
      <c r="B215" s="43">
        <v>911</v>
      </c>
      <c r="C215" s="71" t="s">
        <v>12</v>
      </c>
      <c r="D215" s="71" t="s">
        <v>0</v>
      </c>
      <c r="E215" s="99" t="s">
        <v>125</v>
      </c>
      <c r="F215" s="26"/>
      <c r="G215" s="32">
        <f aca="true" t="shared" si="31" ref="G215:I216">G216</f>
        <v>6131.5</v>
      </c>
      <c r="H215" s="32">
        <f t="shared" si="31"/>
        <v>6131.5</v>
      </c>
      <c r="I215" s="32">
        <f t="shared" si="31"/>
        <v>100</v>
      </c>
      <c r="J215" s="47"/>
      <c r="K215" s="47"/>
    </row>
    <row r="216" spans="1:11" ht="15">
      <c r="A216" s="34" t="s">
        <v>38</v>
      </c>
      <c r="B216" s="43">
        <v>911</v>
      </c>
      <c r="C216" s="73" t="s">
        <v>12</v>
      </c>
      <c r="D216" s="73" t="s">
        <v>0</v>
      </c>
      <c r="E216" s="99" t="s">
        <v>125</v>
      </c>
      <c r="F216" s="27" t="s">
        <v>70</v>
      </c>
      <c r="G216" s="32">
        <f t="shared" si="31"/>
        <v>6131.5</v>
      </c>
      <c r="H216" s="32">
        <f t="shared" si="31"/>
        <v>6131.5</v>
      </c>
      <c r="I216" s="32">
        <f t="shared" si="31"/>
        <v>100</v>
      </c>
      <c r="J216" s="47"/>
      <c r="K216" s="47"/>
    </row>
    <row r="217" spans="1:11" ht="15">
      <c r="A217" s="42" t="s">
        <v>39</v>
      </c>
      <c r="B217" s="43">
        <v>911</v>
      </c>
      <c r="C217" s="73" t="s">
        <v>12</v>
      </c>
      <c r="D217" s="73" t="s">
        <v>0</v>
      </c>
      <c r="E217" s="99" t="s">
        <v>125</v>
      </c>
      <c r="F217" s="27" t="s">
        <v>17</v>
      </c>
      <c r="G217" s="32">
        <v>6131.5</v>
      </c>
      <c r="H217" s="32">
        <v>6131.5</v>
      </c>
      <c r="I217" s="32">
        <f>(H217*100)/G217</f>
        <v>100</v>
      </c>
      <c r="J217" s="47"/>
      <c r="K217" s="47"/>
    </row>
    <row r="218" spans="1:11" ht="52.5">
      <c r="A218" s="9" t="s">
        <v>126</v>
      </c>
      <c r="B218" s="43">
        <v>911</v>
      </c>
      <c r="C218" s="76" t="s">
        <v>12</v>
      </c>
      <c r="D218" s="76" t="s">
        <v>0</v>
      </c>
      <c r="E218" s="99" t="s">
        <v>127</v>
      </c>
      <c r="F218" s="27"/>
      <c r="G218" s="32">
        <f aca="true" t="shared" si="32" ref="G218:I220">G219</f>
        <v>3681</v>
      </c>
      <c r="H218" s="32">
        <f t="shared" si="32"/>
        <v>3681</v>
      </c>
      <c r="I218" s="32">
        <f t="shared" si="32"/>
        <v>100</v>
      </c>
      <c r="J218" s="47"/>
      <c r="K218" s="47"/>
    </row>
    <row r="219" spans="1:11" ht="15">
      <c r="A219" s="9" t="s">
        <v>128</v>
      </c>
      <c r="B219" s="43">
        <v>911</v>
      </c>
      <c r="C219" s="76" t="s">
        <v>12</v>
      </c>
      <c r="D219" s="76" t="s">
        <v>0</v>
      </c>
      <c r="E219" s="99" t="s">
        <v>129</v>
      </c>
      <c r="F219" s="27"/>
      <c r="G219" s="32">
        <f t="shared" si="32"/>
        <v>3681</v>
      </c>
      <c r="H219" s="32">
        <f t="shared" si="32"/>
        <v>3681</v>
      </c>
      <c r="I219" s="32">
        <f t="shared" si="32"/>
        <v>100</v>
      </c>
      <c r="J219" s="47"/>
      <c r="K219" s="47"/>
    </row>
    <row r="220" spans="1:11" ht="15">
      <c r="A220" s="34" t="s">
        <v>38</v>
      </c>
      <c r="B220" s="43">
        <v>911</v>
      </c>
      <c r="C220" s="76" t="s">
        <v>12</v>
      </c>
      <c r="D220" s="76" t="s">
        <v>0</v>
      </c>
      <c r="E220" s="99" t="s">
        <v>129</v>
      </c>
      <c r="F220" s="27" t="s">
        <v>70</v>
      </c>
      <c r="G220" s="32">
        <f t="shared" si="32"/>
        <v>3681</v>
      </c>
      <c r="H220" s="32">
        <f t="shared" si="32"/>
        <v>3681</v>
      </c>
      <c r="I220" s="32">
        <f t="shared" si="32"/>
        <v>100</v>
      </c>
      <c r="J220" s="47"/>
      <c r="K220" s="47"/>
    </row>
    <row r="221" spans="1:11" ht="15">
      <c r="A221" s="42" t="s">
        <v>39</v>
      </c>
      <c r="B221" s="43">
        <v>911</v>
      </c>
      <c r="C221" s="73" t="s">
        <v>12</v>
      </c>
      <c r="D221" s="73" t="s">
        <v>0</v>
      </c>
      <c r="E221" s="99" t="s">
        <v>129</v>
      </c>
      <c r="F221" s="27" t="s">
        <v>17</v>
      </c>
      <c r="G221" s="32">
        <v>3681</v>
      </c>
      <c r="H221" s="32">
        <v>3681</v>
      </c>
      <c r="I221" s="32">
        <f>(H221*100)/G221</f>
        <v>100</v>
      </c>
      <c r="J221" s="47"/>
      <c r="K221" s="47"/>
    </row>
    <row r="222" spans="1:11" ht="26.25">
      <c r="A222" s="42" t="s">
        <v>185</v>
      </c>
      <c r="B222" s="43">
        <v>911</v>
      </c>
      <c r="C222" s="73" t="s">
        <v>12</v>
      </c>
      <c r="D222" s="73" t="s">
        <v>0</v>
      </c>
      <c r="E222" s="99" t="s">
        <v>186</v>
      </c>
      <c r="F222" s="27"/>
      <c r="G222" s="32">
        <f aca="true" t="shared" si="33" ref="G222:H224">G223</f>
        <v>380</v>
      </c>
      <c r="H222" s="32">
        <f t="shared" si="33"/>
        <v>380</v>
      </c>
      <c r="I222" s="32">
        <f>I223</f>
        <v>100</v>
      </c>
      <c r="J222" s="47"/>
      <c r="K222" s="47"/>
    </row>
    <row r="223" spans="1:11" ht="15">
      <c r="A223" s="42" t="s">
        <v>187</v>
      </c>
      <c r="B223" s="43">
        <v>911</v>
      </c>
      <c r="C223" s="73" t="s">
        <v>12</v>
      </c>
      <c r="D223" s="73" t="s">
        <v>0</v>
      </c>
      <c r="E223" s="99" t="s">
        <v>188</v>
      </c>
      <c r="F223" s="27"/>
      <c r="G223" s="32">
        <f t="shared" si="33"/>
        <v>380</v>
      </c>
      <c r="H223" s="32">
        <f t="shared" si="33"/>
        <v>380</v>
      </c>
      <c r="I223" s="32">
        <f>I224</f>
        <v>100</v>
      </c>
      <c r="J223" s="47"/>
      <c r="K223" s="47"/>
    </row>
    <row r="224" spans="1:11" ht="15">
      <c r="A224" s="34" t="s">
        <v>38</v>
      </c>
      <c r="B224" s="43">
        <v>911</v>
      </c>
      <c r="C224" s="73" t="s">
        <v>12</v>
      </c>
      <c r="D224" s="73" t="s">
        <v>0</v>
      </c>
      <c r="E224" s="99" t="s">
        <v>188</v>
      </c>
      <c r="F224" s="27" t="s">
        <v>70</v>
      </c>
      <c r="G224" s="32">
        <f t="shared" si="33"/>
        <v>380</v>
      </c>
      <c r="H224" s="32">
        <f t="shared" si="33"/>
        <v>380</v>
      </c>
      <c r="I224" s="32">
        <f>I225</f>
        <v>100</v>
      </c>
      <c r="J224" s="47"/>
      <c r="K224" s="47"/>
    </row>
    <row r="225" spans="1:11" ht="15">
      <c r="A225" s="42" t="s">
        <v>39</v>
      </c>
      <c r="B225" s="43">
        <v>911</v>
      </c>
      <c r="C225" s="73" t="s">
        <v>12</v>
      </c>
      <c r="D225" s="73" t="s">
        <v>0</v>
      </c>
      <c r="E225" s="99" t="s">
        <v>188</v>
      </c>
      <c r="F225" s="27" t="s">
        <v>17</v>
      </c>
      <c r="G225" s="32">
        <v>380</v>
      </c>
      <c r="H225" s="32">
        <v>380</v>
      </c>
      <c r="I225" s="32">
        <f>(H225*100)/G225</f>
        <v>100</v>
      </c>
      <c r="J225" s="47"/>
      <c r="K225" s="47"/>
    </row>
    <row r="226" spans="1:11" ht="26.25">
      <c r="A226" s="42" t="s">
        <v>189</v>
      </c>
      <c r="B226" s="43">
        <v>911</v>
      </c>
      <c r="C226" s="73" t="s">
        <v>12</v>
      </c>
      <c r="D226" s="73" t="s">
        <v>0</v>
      </c>
      <c r="E226" s="99" t="s">
        <v>190</v>
      </c>
      <c r="F226" s="27"/>
      <c r="G226" s="32">
        <f aca="true" t="shared" si="34" ref="G226:H228">G227</f>
        <v>237.6</v>
      </c>
      <c r="H226" s="32">
        <f t="shared" si="34"/>
        <v>237.6</v>
      </c>
      <c r="I226" s="32">
        <f>I227</f>
        <v>100</v>
      </c>
      <c r="J226" s="47"/>
      <c r="K226" s="47"/>
    </row>
    <row r="227" spans="1:11" ht="15">
      <c r="A227" s="42" t="s">
        <v>187</v>
      </c>
      <c r="B227" s="43">
        <v>911</v>
      </c>
      <c r="C227" s="73" t="s">
        <v>12</v>
      </c>
      <c r="D227" s="73" t="s">
        <v>0</v>
      </c>
      <c r="E227" s="99" t="s">
        <v>191</v>
      </c>
      <c r="F227" s="27"/>
      <c r="G227" s="32">
        <f t="shared" si="34"/>
        <v>237.6</v>
      </c>
      <c r="H227" s="32">
        <f t="shared" si="34"/>
        <v>237.6</v>
      </c>
      <c r="I227" s="32">
        <f>I228</f>
        <v>100</v>
      </c>
      <c r="J227" s="47"/>
      <c r="K227" s="47"/>
    </row>
    <row r="228" spans="1:11" ht="15">
      <c r="A228" s="42" t="s">
        <v>38</v>
      </c>
      <c r="B228" s="43">
        <v>911</v>
      </c>
      <c r="C228" s="73" t="s">
        <v>12</v>
      </c>
      <c r="D228" s="73" t="s">
        <v>0</v>
      </c>
      <c r="E228" s="99" t="s">
        <v>191</v>
      </c>
      <c r="F228" s="27" t="s">
        <v>70</v>
      </c>
      <c r="G228" s="32">
        <f t="shared" si="34"/>
        <v>237.6</v>
      </c>
      <c r="H228" s="32">
        <f t="shared" si="34"/>
        <v>237.6</v>
      </c>
      <c r="I228" s="32">
        <f>I229</f>
        <v>100</v>
      </c>
      <c r="J228" s="47"/>
      <c r="K228" s="47"/>
    </row>
    <row r="229" spans="1:11" ht="15">
      <c r="A229" s="42" t="s">
        <v>39</v>
      </c>
      <c r="B229" s="43">
        <v>911</v>
      </c>
      <c r="C229" s="73" t="s">
        <v>12</v>
      </c>
      <c r="D229" s="73" t="s">
        <v>0</v>
      </c>
      <c r="E229" s="99" t="s">
        <v>191</v>
      </c>
      <c r="F229" s="27" t="s">
        <v>17</v>
      </c>
      <c r="G229" s="32">
        <v>237.6</v>
      </c>
      <c r="H229" s="32">
        <v>237.6</v>
      </c>
      <c r="I229" s="32">
        <f>(H229*100)/G229</f>
        <v>100</v>
      </c>
      <c r="J229" s="47"/>
      <c r="K229" s="47"/>
    </row>
    <row r="230" spans="1:11" ht="15">
      <c r="A230" s="37" t="s">
        <v>155</v>
      </c>
      <c r="B230" s="66">
        <v>911</v>
      </c>
      <c r="C230" s="85" t="s">
        <v>12</v>
      </c>
      <c r="D230" s="85" t="s">
        <v>2</v>
      </c>
      <c r="E230" s="66"/>
      <c r="F230" s="25"/>
      <c r="G230" s="13">
        <f aca="true" t="shared" si="35" ref="G230:I231">G231</f>
        <v>886.6</v>
      </c>
      <c r="H230" s="13">
        <f t="shared" si="35"/>
        <v>886.6</v>
      </c>
      <c r="I230" s="13">
        <f t="shared" si="35"/>
        <v>100</v>
      </c>
      <c r="J230" s="47"/>
      <c r="K230" s="47"/>
    </row>
    <row r="231" spans="1:11" ht="27">
      <c r="A231" s="84" t="s">
        <v>88</v>
      </c>
      <c r="B231" s="66">
        <v>911</v>
      </c>
      <c r="C231" s="85" t="s">
        <v>12</v>
      </c>
      <c r="D231" s="85" t="s">
        <v>2</v>
      </c>
      <c r="E231" s="94" t="s">
        <v>89</v>
      </c>
      <c r="F231" s="27"/>
      <c r="G231" s="57">
        <f t="shared" si="35"/>
        <v>886.6</v>
      </c>
      <c r="H231" s="57">
        <f t="shared" si="35"/>
        <v>886.6</v>
      </c>
      <c r="I231" s="57">
        <f t="shared" si="35"/>
        <v>100</v>
      </c>
      <c r="J231" s="47"/>
      <c r="K231" s="47"/>
    </row>
    <row r="232" spans="1:11" ht="66">
      <c r="A232" s="33" t="s">
        <v>130</v>
      </c>
      <c r="B232" s="70">
        <v>911</v>
      </c>
      <c r="C232" s="73" t="s">
        <v>12</v>
      </c>
      <c r="D232" s="73" t="s">
        <v>2</v>
      </c>
      <c r="E232" s="99" t="s">
        <v>131</v>
      </c>
      <c r="F232" s="27"/>
      <c r="G232" s="32">
        <f aca="true" t="shared" si="36" ref="G232:I234">G233</f>
        <v>886.6</v>
      </c>
      <c r="H232" s="32">
        <f>H233</f>
        <v>886.6</v>
      </c>
      <c r="I232" s="32">
        <f t="shared" si="36"/>
        <v>100</v>
      </c>
      <c r="J232" s="47"/>
      <c r="K232" s="47"/>
    </row>
    <row r="233" spans="1:11" ht="39.75">
      <c r="A233" s="33" t="s">
        <v>56</v>
      </c>
      <c r="B233" s="70">
        <v>911</v>
      </c>
      <c r="C233" s="73" t="s">
        <v>12</v>
      </c>
      <c r="D233" s="73" t="s">
        <v>2</v>
      </c>
      <c r="E233" s="99" t="s">
        <v>132</v>
      </c>
      <c r="F233" s="36"/>
      <c r="G233" s="32">
        <f>G234</f>
        <v>886.6</v>
      </c>
      <c r="H233" s="32">
        <f>H234</f>
        <v>886.6</v>
      </c>
      <c r="I233" s="32">
        <f>I234</f>
        <v>100</v>
      </c>
      <c r="J233" s="47"/>
      <c r="K233" s="47"/>
    </row>
    <row r="234" spans="1:11" ht="15">
      <c r="A234" s="34" t="s">
        <v>38</v>
      </c>
      <c r="B234" s="43">
        <v>911</v>
      </c>
      <c r="C234" s="73" t="s">
        <v>12</v>
      </c>
      <c r="D234" s="73" t="s">
        <v>2</v>
      </c>
      <c r="E234" s="99" t="s">
        <v>132</v>
      </c>
      <c r="F234" s="27" t="s">
        <v>70</v>
      </c>
      <c r="G234" s="32">
        <f t="shared" si="36"/>
        <v>886.6</v>
      </c>
      <c r="H234" s="32">
        <f t="shared" si="36"/>
        <v>886.6</v>
      </c>
      <c r="I234" s="32">
        <f t="shared" si="36"/>
        <v>100</v>
      </c>
      <c r="J234" s="47"/>
      <c r="K234" s="47"/>
    </row>
    <row r="235" spans="1:11" ht="15">
      <c r="A235" s="42" t="s">
        <v>39</v>
      </c>
      <c r="B235" s="43">
        <v>911</v>
      </c>
      <c r="C235" s="73" t="s">
        <v>12</v>
      </c>
      <c r="D235" s="73" t="s">
        <v>2</v>
      </c>
      <c r="E235" s="99" t="s">
        <v>132</v>
      </c>
      <c r="F235" s="27" t="s">
        <v>17</v>
      </c>
      <c r="G235" s="32">
        <v>886.6</v>
      </c>
      <c r="H235" s="32">
        <v>886.6</v>
      </c>
      <c r="I235" s="32">
        <f>(H235*100)/G235</f>
        <v>100</v>
      </c>
      <c r="J235" s="47"/>
      <c r="K235" s="47"/>
    </row>
    <row r="236" spans="1:11" ht="15">
      <c r="A236" s="37" t="s">
        <v>57</v>
      </c>
      <c r="B236" s="107">
        <v>911</v>
      </c>
      <c r="C236" s="85" t="s">
        <v>21</v>
      </c>
      <c r="D236" s="73"/>
      <c r="E236" s="76"/>
      <c r="F236" s="27"/>
      <c r="G236" s="13">
        <f>G237+G245</f>
        <v>5445.67</v>
      </c>
      <c r="H236" s="48">
        <f>H237+H243</f>
        <v>5445.67</v>
      </c>
      <c r="I236" s="48">
        <f>(H236*100)/G236</f>
        <v>100</v>
      </c>
      <c r="J236" s="47"/>
      <c r="K236" s="47"/>
    </row>
    <row r="237" spans="1:11" ht="15">
      <c r="A237" s="37" t="s">
        <v>58</v>
      </c>
      <c r="B237" s="66">
        <v>911</v>
      </c>
      <c r="C237" s="85" t="s">
        <v>21</v>
      </c>
      <c r="D237" s="85" t="s">
        <v>0</v>
      </c>
      <c r="E237" s="76"/>
      <c r="F237" s="27"/>
      <c r="G237" s="13">
        <f>G239</f>
        <v>65.67</v>
      </c>
      <c r="H237" s="48">
        <f>H239</f>
        <v>65.67</v>
      </c>
      <c r="I237" s="48">
        <f>I239</f>
        <v>100</v>
      </c>
      <c r="J237" s="47"/>
      <c r="K237" s="47"/>
    </row>
    <row r="238" spans="1:11" ht="26.25" customHeight="1">
      <c r="A238" s="84" t="s">
        <v>88</v>
      </c>
      <c r="B238" s="66">
        <v>911</v>
      </c>
      <c r="C238" s="85" t="s">
        <v>21</v>
      </c>
      <c r="D238" s="85" t="s">
        <v>0</v>
      </c>
      <c r="E238" s="94" t="s">
        <v>89</v>
      </c>
      <c r="F238" s="27"/>
      <c r="G238" s="13">
        <f>G239</f>
        <v>65.67</v>
      </c>
      <c r="H238" s="48">
        <f>H239</f>
        <v>65.67</v>
      </c>
      <c r="I238" s="48">
        <f>(H238*100)/G238</f>
        <v>100</v>
      </c>
      <c r="J238" s="47"/>
      <c r="K238" s="47"/>
    </row>
    <row r="239" spans="1:11" ht="53.25">
      <c r="A239" s="22" t="s">
        <v>133</v>
      </c>
      <c r="B239" s="43">
        <v>911</v>
      </c>
      <c r="C239" s="73" t="s">
        <v>21</v>
      </c>
      <c r="D239" s="73" t="s">
        <v>0</v>
      </c>
      <c r="E239" s="99" t="s">
        <v>134</v>
      </c>
      <c r="F239" s="27"/>
      <c r="G239" s="79">
        <f>G241</f>
        <v>65.67</v>
      </c>
      <c r="H239" s="62">
        <f aca="true" t="shared" si="37" ref="H239:I241">H240</f>
        <v>65.67</v>
      </c>
      <c r="I239" s="62">
        <f t="shared" si="37"/>
        <v>100</v>
      </c>
      <c r="J239" s="47"/>
      <c r="K239" s="47"/>
    </row>
    <row r="240" spans="1:11" ht="15">
      <c r="A240" s="9" t="s">
        <v>78</v>
      </c>
      <c r="B240" s="43">
        <v>911</v>
      </c>
      <c r="C240" s="73" t="s">
        <v>21</v>
      </c>
      <c r="D240" s="73" t="s">
        <v>0</v>
      </c>
      <c r="E240" s="99" t="s">
        <v>135</v>
      </c>
      <c r="F240" s="27"/>
      <c r="G240" s="32">
        <f>G241</f>
        <v>65.67</v>
      </c>
      <c r="H240" s="62">
        <f t="shared" si="37"/>
        <v>65.67</v>
      </c>
      <c r="I240" s="62">
        <f t="shared" si="37"/>
        <v>100</v>
      </c>
      <c r="J240" s="47"/>
      <c r="K240" s="47"/>
    </row>
    <row r="241" spans="1:11" ht="15">
      <c r="A241" s="34" t="s">
        <v>38</v>
      </c>
      <c r="B241" s="43">
        <v>911</v>
      </c>
      <c r="C241" s="73" t="s">
        <v>21</v>
      </c>
      <c r="D241" s="73" t="s">
        <v>0</v>
      </c>
      <c r="E241" s="99" t="s">
        <v>135</v>
      </c>
      <c r="F241" s="27" t="s">
        <v>70</v>
      </c>
      <c r="G241" s="32">
        <f>G242</f>
        <v>65.67</v>
      </c>
      <c r="H241" s="62">
        <f t="shared" si="37"/>
        <v>65.67</v>
      </c>
      <c r="I241" s="62">
        <f t="shared" si="37"/>
        <v>100</v>
      </c>
      <c r="J241" s="47"/>
      <c r="K241" s="47"/>
    </row>
    <row r="242" spans="1:11" ht="15">
      <c r="A242" s="42" t="s">
        <v>39</v>
      </c>
      <c r="B242" s="43">
        <v>911</v>
      </c>
      <c r="C242" s="73" t="s">
        <v>21</v>
      </c>
      <c r="D242" s="73" t="s">
        <v>0</v>
      </c>
      <c r="E242" s="99" t="s">
        <v>135</v>
      </c>
      <c r="F242" s="27" t="s">
        <v>17</v>
      </c>
      <c r="G242" s="32">
        <v>65.67</v>
      </c>
      <c r="H242" s="62">
        <v>65.67</v>
      </c>
      <c r="I242" s="62">
        <f>(H242*100)/G242</f>
        <v>100</v>
      </c>
      <c r="J242" s="47"/>
      <c r="K242" s="47"/>
    </row>
    <row r="243" spans="1:11" ht="15">
      <c r="A243" s="37" t="s">
        <v>156</v>
      </c>
      <c r="B243" s="66">
        <v>911</v>
      </c>
      <c r="C243" s="85" t="s">
        <v>21</v>
      </c>
      <c r="D243" s="85" t="s">
        <v>5</v>
      </c>
      <c r="E243" s="66"/>
      <c r="F243" s="25"/>
      <c r="G243" s="13">
        <f aca="true" t="shared" si="38" ref="G243:I244">G244</f>
        <v>5380</v>
      </c>
      <c r="H243" s="48">
        <f t="shared" si="38"/>
        <v>5380</v>
      </c>
      <c r="I243" s="48">
        <f t="shared" si="38"/>
        <v>100</v>
      </c>
      <c r="J243" s="47"/>
      <c r="K243" s="47"/>
    </row>
    <row r="244" spans="1:11" ht="27">
      <c r="A244" s="84" t="s">
        <v>88</v>
      </c>
      <c r="B244" s="66">
        <v>911</v>
      </c>
      <c r="C244" s="85" t="s">
        <v>21</v>
      </c>
      <c r="D244" s="85" t="s">
        <v>5</v>
      </c>
      <c r="E244" s="94" t="s">
        <v>89</v>
      </c>
      <c r="F244" s="27"/>
      <c r="G244" s="77">
        <f t="shared" si="38"/>
        <v>5380</v>
      </c>
      <c r="H244" s="48">
        <f t="shared" si="38"/>
        <v>5380</v>
      </c>
      <c r="I244" s="48">
        <f t="shared" si="38"/>
        <v>100</v>
      </c>
      <c r="J244" s="47"/>
      <c r="K244" s="47"/>
    </row>
    <row r="245" spans="1:11" ht="26.25">
      <c r="A245" s="86" t="s">
        <v>138</v>
      </c>
      <c r="B245" s="70">
        <v>911</v>
      </c>
      <c r="C245" s="73" t="s">
        <v>21</v>
      </c>
      <c r="D245" s="73" t="s">
        <v>5</v>
      </c>
      <c r="E245" s="70" t="s">
        <v>136</v>
      </c>
      <c r="F245" s="30"/>
      <c r="G245" s="79">
        <f aca="true" t="shared" si="39" ref="G245:H247">G246</f>
        <v>5380</v>
      </c>
      <c r="H245" s="55">
        <f t="shared" si="39"/>
        <v>5380</v>
      </c>
      <c r="I245" s="55">
        <f>I246</f>
        <v>100</v>
      </c>
      <c r="J245" s="47"/>
      <c r="K245" s="47"/>
    </row>
    <row r="246" spans="1:11" ht="39">
      <c r="A246" s="42" t="s">
        <v>139</v>
      </c>
      <c r="B246" s="43">
        <v>911</v>
      </c>
      <c r="C246" s="73" t="s">
        <v>21</v>
      </c>
      <c r="D246" s="73" t="s">
        <v>5</v>
      </c>
      <c r="E246" s="99" t="s">
        <v>137</v>
      </c>
      <c r="F246" s="27"/>
      <c r="G246" s="32">
        <f>G247</f>
        <v>5380</v>
      </c>
      <c r="H246" s="62">
        <f>H247</f>
        <v>5380</v>
      </c>
      <c r="I246" s="62">
        <f>I247</f>
        <v>100</v>
      </c>
      <c r="J246" s="47"/>
      <c r="K246" s="47"/>
    </row>
    <row r="247" spans="1:11" ht="15">
      <c r="A247" s="34" t="s">
        <v>38</v>
      </c>
      <c r="B247" s="43">
        <v>911</v>
      </c>
      <c r="C247" s="73" t="s">
        <v>21</v>
      </c>
      <c r="D247" s="73" t="s">
        <v>5</v>
      </c>
      <c r="E247" s="99" t="s">
        <v>137</v>
      </c>
      <c r="F247" s="27" t="s">
        <v>70</v>
      </c>
      <c r="G247" s="32">
        <f t="shared" si="39"/>
        <v>5380</v>
      </c>
      <c r="H247" s="62">
        <f t="shared" si="39"/>
        <v>5380</v>
      </c>
      <c r="I247" s="62">
        <f>I248</f>
        <v>100</v>
      </c>
      <c r="J247" s="47"/>
      <c r="K247" s="47"/>
    </row>
    <row r="248" spans="1:11" ht="15">
      <c r="A248" s="42" t="s">
        <v>39</v>
      </c>
      <c r="B248" s="43">
        <v>911</v>
      </c>
      <c r="C248" s="73" t="s">
        <v>21</v>
      </c>
      <c r="D248" s="73" t="s">
        <v>5</v>
      </c>
      <c r="E248" s="99" t="s">
        <v>137</v>
      </c>
      <c r="F248" s="27" t="s">
        <v>17</v>
      </c>
      <c r="G248" s="32">
        <v>5380</v>
      </c>
      <c r="H248" s="62">
        <v>5380</v>
      </c>
      <c r="I248" s="62">
        <f>(H248*100)/G248</f>
        <v>100</v>
      </c>
      <c r="J248" s="47"/>
      <c r="K248" s="47"/>
    </row>
    <row r="249" spans="1:11" ht="15">
      <c r="A249" s="44" t="s">
        <v>59</v>
      </c>
      <c r="B249" s="43">
        <v>911</v>
      </c>
      <c r="C249" s="85" t="s">
        <v>4</v>
      </c>
      <c r="D249" s="85"/>
      <c r="E249" s="76"/>
      <c r="F249" s="27"/>
      <c r="G249" s="13">
        <f>G250</f>
        <v>435</v>
      </c>
      <c r="H249" s="48">
        <f>H250</f>
        <v>435</v>
      </c>
      <c r="I249" s="48">
        <f>I250</f>
        <v>100</v>
      </c>
      <c r="J249" s="47"/>
      <c r="K249" s="47"/>
    </row>
    <row r="250" spans="1:11" ht="15">
      <c r="A250" s="44" t="s">
        <v>60</v>
      </c>
      <c r="B250" s="43">
        <v>911</v>
      </c>
      <c r="C250" s="85" t="s">
        <v>4</v>
      </c>
      <c r="D250" s="85" t="s">
        <v>0</v>
      </c>
      <c r="E250" s="76"/>
      <c r="F250" s="27"/>
      <c r="G250" s="13">
        <f>G252</f>
        <v>435</v>
      </c>
      <c r="H250" s="48">
        <f>H252</f>
        <v>435</v>
      </c>
      <c r="I250" s="48">
        <f>I252</f>
        <v>100</v>
      </c>
      <c r="J250" s="47"/>
      <c r="K250" s="47"/>
    </row>
    <row r="251" spans="1:11" ht="27">
      <c r="A251" s="84" t="s">
        <v>88</v>
      </c>
      <c r="B251" s="43">
        <v>911</v>
      </c>
      <c r="C251" s="85" t="s">
        <v>4</v>
      </c>
      <c r="D251" s="85" t="s">
        <v>0</v>
      </c>
      <c r="E251" s="94" t="s">
        <v>89</v>
      </c>
      <c r="F251" s="27"/>
      <c r="G251" s="57">
        <f aca="true" t="shared" si="40" ref="G251:I254">G252</f>
        <v>435</v>
      </c>
      <c r="H251" s="48">
        <f t="shared" si="40"/>
        <v>435</v>
      </c>
      <c r="I251" s="48">
        <f t="shared" si="40"/>
        <v>100</v>
      </c>
      <c r="J251" s="47"/>
      <c r="K251" s="47"/>
    </row>
    <row r="252" spans="1:11" ht="52.5">
      <c r="A252" s="10" t="s">
        <v>140</v>
      </c>
      <c r="B252" s="70">
        <v>911</v>
      </c>
      <c r="C252" s="73" t="s">
        <v>4</v>
      </c>
      <c r="D252" s="73" t="s">
        <v>0</v>
      </c>
      <c r="E252" s="70" t="s">
        <v>141</v>
      </c>
      <c r="F252" s="26"/>
      <c r="G252" s="87">
        <f t="shared" si="40"/>
        <v>435</v>
      </c>
      <c r="H252" s="55">
        <f t="shared" si="40"/>
        <v>435</v>
      </c>
      <c r="I252" s="55">
        <f t="shared" si="40"/>
        <v>100</v>
      </c>
      <c r="J252" s="47"/>
      <c r="K252" s="47"/>
    </row>
    <row r="253" spans="1:11" ht="15">
      <c r="A253" s="10" t="s">
        <v>142</v>
      </c>
      <c r="B253" s="43">
        <v>911</v>
      </c>
      <c r="C253" s="76" t="s">
        <v>4</v>
      </c>
      <c r="D253" s="76" t="s">
        <v>0</v>
      </c>
      <c r="E253" s="70" t="s">
        <v>143</v>
      </c>
      <c r="F253" s="27"/>
      <c r="G253" s="32">
        <f t="shared" si="40"/>
        <v>435</v>
      </c>
      <c r="H253" s="62">
        <f t="shared" si="40"/>
        <v>435</v>
      </c>
      <c r="I253" s="62">
        <f t="shared" si="40"/>
        <v>100</v>
      </c>
      <c r="J253" s="47"/>
      <c r="K253" s="47"/>
    </row>
    <row r="254" spans="1:11" ht="15">
      <c r="A254" s="34" t="s">
        <v>38</v>
      </c>
      <c r="B254" s="43">
        <v>911</v>
      </c>
      <c r="C254" s="76" t="s">
        <v>4</v>
      </c>
      <c r="D254" s="76" t="s">
        <v>0</v>
      </c>
      <c r="E254" s="70" t="s">
        <v>143</v>
      </c>
      <c r="F254" s="27" t="s">
        <v>70</v>
      </c>
      <c r="G254" s="32">
        <f t="shared" si="40"/>
        <v>435</v>
      </c>
      <c r="H254" s="62">
        <f t="shared" si="40"/>
        <v>435</v>
      </c>
      <c r="I254" s="62">
        <f t="shared" si="40"/>
        <v>100</v>
      </c>
      <c r="J254" s="47"/>
      <c r="K254" s="47"/>
    </row>
    <row r="255" spans="1:11" ht="15">
      <c r="A255" s="42" t="s">
        <v>39</v>
      </c>
      <c r="B255" s="43">
        <v>911</v>
      </c>
      <c r="C255" s="76" t="s">
        <v>4</v>
      </c>
      <c r="D255" s="76" t="s">
        <v>0</v>
      </c>
      <c r="E255" s="70" t="s">
        <v>143</v>
      </c>
      <c r="F255" s="27" t="s">
        <v>17</v>
      </c>
      <c r="G255" s="32">
        <v>435</v>
      </c>
      <c r="H255" s="62">
        <v>435</v>
      </c>
      <c r="I255" s="62">
        <f>(H255*100)/G255</f>
        <v>100</v>
      </c>
      <c r="J255" s="47"/>
      <c r="K255" s="47"/>
    </row>
    <row r="256" spans="1:11" ht="15">
      <c r="A256" s="45" t="s">
        <v>61</v>
      </c>
      <c r="B256" s="38"/>
      <c r="C256" s="38"/>
      <c r="D256" s="38"/>
      <c r="E256" s="38"/>
      <c r="F256" s="38"/>
      <c r="G256" s="13">
        <f>G11</f>
        <v>41977.57</v>
      </c>
      <c r="H256" s="48">
        <f>H11</f>
        <v>41899.38</v>
      </c>
      <c r="I256" s="48">
        <f>(H256*100)/G256</f>
        <v>99.81373385834387</v>
      </c>
      <c r="J256" s="47"/>
      <c r="K256" s="47"/>
    </row>
    <row r="257" spans="1:11" ht="15">
      <c r="A257" s="63" t="s">
        <v>85</v>
      </c>
      <c r="B257" s="64" t="s">
        <v>86</v>
      </c>
      <c r="C257" s="65">
        <v>99</v>
      </c>
      <c r="D257" s="54"/>
      <c r="E257" s="54"/>
      <c r="F257" s="38"/>
      <c r="G257" s="13"/>
      <c r="H257" s="48">
        <f>H258</f>
        <v>0</v>
      </c>
      <c r="I257" s="48">
        <f>I258</f>
        <v>0</v>
      </c>
      <c r="J257" s="47"/>
      <c r="K257" s="47"/>
    </row>
    <row r="258" spans="1:11" ht="15">
      <c r="A258" s="56" t="s">
        <v>85</v>
      </c>
      <c r="B258" s="53" t="s">
        <v>86</v>
      </c>
      <c r="C258" s="54">
        <v>99</v>
      </c>
      <c r="D258" s="54">
        <v>99</v>
      </c>
      <c r="E258" s="46"/>
      <c r="F258" s="38"/>
      <c r="G258" s="13"/>
      <c r="H258" s="55">
        <f>H259</f>
        <v>0</v>
      </c>
      <c r="I258" s="55">
        <f>I259</f>
        <v>0</v>
      </c>
      <c r="J258" s="47"/>
      <c r="K258" s="47"/>
    </row>
    <row r="259" spans="1:11" ht="15">
      <c r="A259" s="56" t="s">
        <v>85</v>
      </c>
      <c r="B259" s="53" t="s">
        <v>86</v>
      </c>
      <c r="C259" s="54">
        <v>99</v>
      </c>
      <c r="D259" s="54">
        <v>99</v>
      </c>
      <c r="E259" s="46">
        <v>9990000</v>
      </c>
      <c r="F259" s="38">
        <v>999</v>
      </c>
      <c r="G259" s="13"/>
      <c r="H259" s="55">
        <v>0</v>
      </c>
      <c r="I259" s="55">
        <v>0</v>
      </c>
      <c r="J259" s="47"/>
      <c r="K259" s="47"/>
    </row>
    <row r="260" spans="1:11" ht="15">
      <c r="A260" s="45" t="s">
        <v>87</v>
      </c>
      <c r="B260" s="38"/>
      <c r="C260" s="38"/>
      <c r="D260" s="38"/>
      <c r="E260" s="38"/>
      <c r="F260" s="38"/>
      <c r="G260" s="13">
        <f>G256</f>
        <v>41977.57</v>
      </c>
      <c r="H260" s="48">
        <f>H256+H257</f>
        <v>41899.38</v>
      </c>
      <c r="I260" s="48">
        <f>I256+I257</f>
        <v>99.81373385834387</v>
      </c>
      <c r="J260" s="47"/>
      <c r="K260" s="47"/>
    </row>
    <row r="261" spans="1:11" ht="15">
      <c r="A261" s="50"/>
      <c r="B261" s="49"/>
      <c r="C261" s="49"/>
      <c r="D261" s="49"/>
      <c r="E261" s="49"/>
      <c r="F261" s="49"/>
      <c r="G261" s="51"/>
      <c r="H261" s="52"/>
      <c r="I261" s="52"/>
      <c r="J261" s="47"/>
      <c r="K261" s="47"/>
    </row>
    <row r="262" spans="1:11" ht="15">
      <c r="A262" s="50"/>
      <c r="B262" s="49"/>
      <c r="C262" s="49"/>
      <c r="D262" s="49"/>
      <c r="E262" s="49"/>
      <c r="F262" s="49"/>
      <c r="G262" s="51"/>
      <c r="H262" s="52"/>
      <c r="I262" s="52"/>
      <c r="J262" s="47"/>
      <c r="K262" s="47"/>
    </row>
    <row r="263" spans="1:11" ht="15">
      <c r="A263" s="50"/>
      <c r="B263" s="49"/>
      <c r="C263" s="49"/>
      <c r="D263" s="49"/>
      <c r="E263" s="49"/>
      <c r="F263" s="49"/>
      <c r="G263" s="51"/>
      <c r="H263" s="52"/>
      <c r="I263" s="52"/>
      <c r="J263" s="47"/>
      <c r="K263" s="47"/>
    </row>
    <row r="264" spans="1:11" ht="15">
      <c r="A264" s="50"/>
      <c r="B264" s="49"/>
      <c r="C264" s="49"/>
      <c r="D264" s="49"/>
      <c r="E264" s="49"/>
      <c r="F264" s="49"/>
      <c r="G264" s="51"/>
      <c r="H264" s="52"/>
      <c r="I264" s="52"/>
      <c r="J264" s="47"/>
      <c r="K264" s="47"/>
    </row>
    <row r="265" spans="1:11" ht="15">
      <c r="A265" s="50"/>
      <c r="B265" s="49"/>
      <c r="C265" s="49"/>
      <c r="D265" s="49"/>
      <c r="E265" s="49"/>
      <c r="F265" s="49"/>
      <c r="G265" s="51"/>
      <c r="H265" s="52"/>
      <c r="I265" s="52"/>
      <c r="J265" s="47"/>
      <c r="K265" s="47"/>
    </row>
    <row r="266" spans="1:11" ht="15">
      <c r="A266" s="50"/>
      <c r="B266" s="49"/>
      <c r="C266" s="49"/>
      <c r="D266" s="49"/>
      <c r="E266" s="49"/>
      <c r="F266" s="49"/>
      <c r="G266" s="51"/>
      <c r="H266" s="52"/>
      <c r="I266" s="52"/>
      <c r="J266" s="47"/>
      <c r="K266" s="47"/>
    </row>
  </sheetData>
  <sheetProtection/>
  <mergeCells count="10">
    <mergeCell ref="I9:I10"/>
    <mergeCell ref="A8:J8"/>
    <mergeCell ref="B9:B10"/>
    <mergeCell ref="A9:A10"/>
    <mergeCell ref="F9:F10"/>
    <mergeCell ref="E9:E10"/>
    <mergeCell ref="D9:D10"/>
    <mergeCell ref="C9:C10"/>
    <mergeCell ref="G9:G10"/>
    <mergeCell ref="H9:H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2018-10-23T10:11:04Z</cp:lastPrinted>
  <dcterms:created xsi:type="dcterms:W3CDTF">2002-11-21T11:52:45Z</dcterms:created>
  <dcterms:modified xsi:type="dcterms:W3CDTF">2019-05-06T07:30:55Z</dcterms:modified>
  <cp:category/>
  <cp:version/>
  <cp:contentType/>
  <cp:contentStatus/>
</cp:coreProperties>
</file>